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upvedues.sharepoint.com/sites/POA/Documentos compartidos/12. Profesorado/Baremos/Sustitutos/"/>
    </mc:Choice>
  </mc:AlternateContent>
  <xr:revisionPtr revIDLastSave="274" documentId="109_{BF618D35-E5A1-0F45-B01C-A5423A4FB600}" xr6:coauthVersionLast="47" xr6:coauthVersionMax="47" xr10:uidLastSave="{84FEC4FA-0D79-42A8-922E-242975EA8394}"/>
  <bookViews>
    <workbookView xWindow="-110" yWindow="-110" windowWidth="25820" windowHeight="15500" xr2:uid="{41E326C6-0C31-5444-A760-D44829A66520}"/>
  </bookViews>
  <sheets>
    <sheet name="Descripción" sheetId="4" r:id="rId1"/>
    <sheet name="Candidato(a)" sheetId="3" r:id="rId2"/>
  </sheets>
  <definedNames>
    <definedName name="TotalA1" localSheetId="1">'Candidato(a)'!$J$9</definedName>
    <definedName name="TotalA1Pre" localSheetId="1">'Candidato(a)'!$H$9</definedName>
    <definedName name="TotalA2" localSheetId="1">'Candidato(a)'!$D$11</definedName>
    <definedName name="TotalB1" localSheetId="1">'Candidato(a)'!$I$26</definedName>
    <definedName name="TotalB1Pre" localSheetId="1">'Candidato(a)'!$G$26</definedName>
    <definedName name="TotalB2" localSheetId="1">'Candidato(a)'!$F$30</definedName>
    <definedName name="TotalB2Pre" localSheetId="1">'Candidato(a)'!$D$30</definedName>
    <definedName name="TotalB3" localSheetId="1">'Candidato(a)'!$H$45</definedName>
    <definedName name="TotalB3Pre" localSheetId="1">'Candidato(a)'!$F$45</definedName>
    <definedName name="TotalB4" localSheetId="1">'Candidato(a)'!$I$52</definedName>
    <definedName name="TotalB4Pre" localSheetId="1">'Candidato(a)'!$G$52</definedName>
    <definedName name="TotalC1" localSheetId="1">'Candidato(a)'!$G$75</definedName>
    <definedName name="TotalC1Pre" localSheetId="1">'Candidato(a)'!$E$75</definedName>
    <definedName name="TotalC2" localSheetId="1">'Candidato(a)'!$F$78</definedName>
    <definedName name="TotalC2Pre" localSheetId="1">'Candidato(a)'!$D$78</definedName>
    <definedName name="TotalC3" localSheetId="1">'Candidato(a)'!$I$89</definedName>
    <definedName name="TotalC3Pre" localSheetId="1">'Candidato(a)'!$G$89</definedName>
    <definedName name="TotalD1" localSheetId="1">'Candidato(a)'!$I$103</definedName>
    <definedName name="TotalD1Pre" localSheetId="1">'Candidato(a)'!$G$103</definedName>
    <definedName name="TotalE11" localSheetId="1">'Candidato(a)'!$H$114</definedName>
    <definedName name="TotalE11Pre" localSheetId="1">'Candidato(a)'!$F$114</definedName>
    <definedName name="TotalE12" localSheetId="1">'Candidato(a)'!$D$117</definedName>
    <definedName name="TotalE2" localSheetId="1">'Candidato(a)'!$H$128</definedName>
    <definedName name="TotalE2Pre" localSheetId="1">'Candidato(a)'!$F$128</definedName>
    <definedName name="TotalE3" localSheetId="1">'Candidato(a)'!$G$136</definedName>
    <definedName name="TotalE3Pre" localSheetId="1">'Candidato(a)'!$E$136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5" i="3" l="1"/>
  <c r="H126" i="3"/>
  <c r="H127" i="3"/>
  <c r="G19" i="3" l="1"/>
  <c r="I19" i="3" s="1"/>
  <c r="G20" i="3"/>
  <c r="I20" i="3" s="1"/>
  <c r="G21" i="3"/>
  <c r="I21" i="3" s="1"/>
  <c r="G22" i="3"/>
  <c r="I22" i="3" s="1"/>
  <c r="G23" i="3"/>
  <c r="I23" i="3" s="1"/>
  <c r="G24" i="3"/>
  <c r="I24" i="3" s="1"/>
  <c r="G25" i="3"/>
  <c r="I25" i="3" s="1"/>
  <c r="G18" i="3"/>
  <c r="I18" i="3" s="1"/>
  <c r="I26" i="3" s="1"/>
  <c r="F124" i="3"/>
  <c r="H124" i="3" s="1"/>
  <c r="F125" i="3"/>
  <c r="H125" i="3" s="1"/>
  <c r="F126" i="3"/>
  <c r="F127" i="3"/>
  <c r="F123" i="3"/>
  <c r="D117" i="3"/>
  <c r="F110" i="3"/>
  <c r="H110" i="3" s="1"/>
  <c r="F111" i="3"/>
  <c r="H111" i="3" s="1"/>
  <c r="F112" i="3"/>
  <c r="H112" i="3" s="1"/>
  <c r="F113" i="3"/>
  <c r="H113" i="3" s="1"/>
  <c r="F109" i="3"/>
  <c r="H6" i="3"/>
  <c r="J6" i="3" s="1"/>
  <c r="H7" i="3"/>
  <c r="J7" i="3" s="1"/>
  <c r="H8" i="3"/>
  <c r="J8" i="3" s="1"/>
  <c r="H5" i="3"/>
  <c r="J5" i="3" s="1"/>
  <c r="J9" i="3" s="1"/>
  <c r="G97" i="3"/>
  <c r="I97" i="3" s="1"/>
  <c r="G98" i="3"/>
  <c r="I98" i="3" s="1"/>
  <c r="G99" i="3"/>
  <c r="I99" i="3" s="1"/>
  <c r="G100" i="3"/>
  <c r="I100" i="3" s="1"/>
  <c r="G101" i="3"/>
  <c r="I101" i="3" s="1"/>
  <c r="G102" i="3"/>
  <c r="I102" i="3" s="1"/>
  <c r="G96" i="3"/>
  <c r="I96" i="3" s="1"/>
  <c r="E132" i="3"/>
  <c r="G132" i="3" s="1"/>
  <c r="E133" i="3"/>
  <c r="G133" i="3" s="1"/>
  <c r="E134" i="3"/>
  <c r="G134" i="3" s="1"/>
  <c r="E135" i="3"/>
  <c r="E131" i="3"/>
  <c r="G131" i="3" s="1"/>
  <c r="G136" i="3" s="1"/>
  <c r="G83" i="3"/>
  <c r="I83" i="3" s="1"/>
  <c r="G84" i="3"/>
  <c r="I84" i="3" s="1"/>
  <c r="G85" i="3"/>
  <c r="I85" i="3" s="1"/>
  <c r="G86" i="3"/>
  <c r="I86" i="3" s="1"/>
  <c r="G87" i="3"/>
  <c r="I87" i="3" s="1"/>
  <c r="G88" i="3"/>
  <c r="I88" i="3" s="1"/>
  <c r="G82" i="3"/>
  <c r="I82" i="3" s="1"/>
  <c r="I89" i="3" s="1"/>
  <c r="D78" i="3"/>
  <c r="F78" i="3" s="1"/>
  <c r="E68" i="3"/>
  <c r="G68" i="3" s="1"/>
  <c r="E69" i="3"/>
  <c r="G69" i="3" s="1"/>
  <c r="E70" i="3"/>
  <c r="G70" i="3" s="1"/>
  <c r="E71" i="3"/>
  <c r="G71" i="3" s="1"/>
  <c r="E72" i="3"/>
  <c r="G72" i="3" s="1"/>
  <c r="E73" i="3"/>
  <c r="G73" i="3" s="1"/>
  <c r="E67" i="3"/>
  <c r="G67" i="3" s="1"/>
  <c r="G60" i="3"/>
  <c r="I60" i="3" s="1"/>
  <c r="G61" i="3"/>
  <c r="I61" i="3" s="1"/>
  <c r="G62" i="3"/>
  <c r="I62" i="3" s="1"/>
  <c r="G63" i="3"/>
  <c r="I63" i="3" s="1"/>
  <c r="G59" i="3"/>
  <c r="I59" i="3" s="1"/>
  <c r="G75" i="3" s="1"/>
  <c r="G50" i="3"/>
  <c r="I50" i="3" s="1"/>
  <c r="G51" i="3"/>
  <c r="I51" i="3" s="1"/>
  <c r="G49" i="3"/>
  <c r="I49" i="3" s="1"/>
  <c r="I52" i="3" s="1"/>
  <c r="F35" i="3"/>
  <c r="H35" i="3" s="1"/>
  <c r="F36" i="3"/>
  <c r="H36" i="3" s="1"/>
  <c r="F37" i="3"/>
  <c r="H37" i="3" s="1"/>
  <c r="F38" i="3"/>
  <c r="H38" i="3" s="1"/>
  <c r="F39" i="3"/>
  <c r="H39" i="3" s="1"/>
  <c r="F40" i="3"/>
  <c r="H40" i="3" s="1"/>
  <c r="F41" i="3"/>
  <c r="H41" i="3" s="1"/>
  <c r="F42" i="3"/>
  <c r="H42" i="3" s="1"/>
  <c r="F43" i="3"/>
  <c r="H43" i="3" s="1"/>
  <c r="F44" i="3"/>
  <c r="H44" i="3" s="1"/>
  <c r="F34" i="3"/>
  <c r="H34" i="3" s="1"/>
  <c r="D30" i="3"/>
  <c r="F30" i="3" s="1"/>
  <c r="D11" i="3"/>
  <c r="H9" i="3" l="1"/>
  <c r="I103" i="3"/>
  <c r="H109" i="3"/>
  <c r="H114" i="3" s="1"/>
  <c r="H119" i="3" s="1"/>
  <c r="F114" i="3"/>
  <c r="F119" i="3" s="1"/>
  <c r="F128" i="3"/>
  <c r="H123" i="3"/>
  <c r="H128" i="3" s="1"/>
  <c r="H45" i="3"/>
  <c r="G26" i="3"/>
  <c r="G103" i="3"/>
  <c r="E136" i="3"/>
  <c r="G89" i="3"/>
  <c r="E75" i="3"/>
  <c r="G52" i="3"/>
  <c r="F4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 Javier Camacho Torregrosa</author>
  </authors>
  <commentList>
    <comment ref="L2" authorId="0" shapeId="0" xr:uid="{382E9E23-1B8E-4C7A-B669-E8D2664B709B}">
      <text>
        <r>
          <rPr>
            <sz val="9"/>
            <color indexed="81"/>
            <rFont val="Tahoma"/>
            <family val="2"/>
          </rPr>
          <t>Debe introducirse el documento y/o página de la documentación justificativa aportada donde aparezca el mérito correspondiente.
El campo de Comentario Comisión debe dejarse en blanco por parte de la persona interesada.</t>
        </r>
      </text>
    </comment>
    <comment ref="F4" authorId="0" shapeId="0" xr:uid="{F2B43D09-29C2-6C42-9340-B4BF5266D165}">
      <text>
        <r>
          <rPr>
            <sz val="10"/>
            <color rgb="FF000000"/>
            <rFont val="Tahoma"/>
            <family val="2"/>
          </rPr>
          <t xml:space="preserve">Fecha de obtención de la titulación que figura en el expediente.
</t>
        </r>
      </text>
    </comment>
    <comment ref="C17" authorId="0" shapeId="0" xr:uid="{BFF554C9-3A29-1B4D-B6E9-A072736B6E7B}">
      <text>
        <r>
          <rPr>
            <sz val="10"/>
            <color rgb="FF000000"/>
            <rFont val="Tahoma"/>
            <family val="2"/>
          </rPr>
          <t>Cada fila es un curso, comprendiendo toda su docencia (si hay más de una figura para dicho curso, detállese en "Figura").
Formato: 20aa/aa</t>
        </r>
      </text>
    </comment>
    <comment ref="E17" authorId="0" shapeId="0" xr:uid="{BBAAFF2B-2195-1F49-AA35-BD37F2D34A51}">
      <text>
        <r>
          <rPr>
            <sz val="10"/>
            <color rgb="FF000000"/>
            <rFont val="Tahoma"/>
            <family val="2"/>
          </rPr>
          <t xml:space="preserve">Por ejemplo: Profesor/a Asociado/a, Colaboración Docente, Venia Docendi, Profesor de Instituto, etc.
</t>
        </r>
      </text>
    </comment>
    <comment ref="M17" authorId="0" shapeId="0" xr:uid="{AB443CF5-C479-4D57-AB86-A4243140B36D}">
      <text>
        <r>
          <rPr>
            <sz val="9"/>
            <color indexed="81"/>
            <rFont val="Tahoma"/>
            <family val="2"/>
          </rPr>
          <t>Para docencia de una misma universidad o centro, puede indicarse la referencia justificativa del primer mérito, en caso de que toda la docencia esté de forma correlativa.</t>
        </r>
      </text>
    </comment>
    <comment ref="C30" authorId="0" shapeId="0" xr:uid="{7FD2FF06-0A86-40D5-B4AB-D1EE6D0CBFDB}">
      <text>
        <r>
          <rPr>
            <sz val="9"/>
            <color indexed="81"/>
            <rFont val="Tahoma"/>
            <family val="2"/>
          </rPr>
          <t>Cada trabajo cotutorizado deberá considerarse como 1 dividido entre el número de tutores.</t>
        </r>
      </text>
    </comment>
    <comment ref="D33" authorId="0" shapeId="0" xr:uid="{21514EE2-05F5-3E4F-AF97-453C3A41DF65}">
      <text>
        <r>
          <rPr>
            <sz val="10"/>
            <color rgb="FF000000"/>
            <rFont val="Tahoma"/>
            <family val="2"/>
          </rPr>
          <t xml:space="preserve">Fecha del título o diploma acreditativo.
</t>
        </r>
      </text>
    </comment>
    <comment ref="C78" authorId="0" shapeId="0" xr:uid="{6B2E328F-BDCE-4A63-BFD6-E378440B63AA}">
      <text>
        <r>
          <rPr>
            <sz val="9"/>
            <color indexed="81"/>
            <rFont val="Tahoma"/>
            <family val="2"/>
          </rPr>
          <t>Cada trabajo cotutorizado deberá considerarse como 1 dividido entre el número de tutores.</t>
        </r>
      </text>
    </comment>
    <comment ref="D122" authorId="0" shapeId="0" xr:uid="{FA53CE9D-0A23-4FDB-81CC-F72B41EA7D22}">
      <text>
        <r>
          <rPr>
            <sz val="10"/>
            <color rgb="FF000000"/>
            <rFont val="Tahoma"/>
            <family val="2"/>
          </rPr>
          <t xml:space="preserve">Fecha del título o diploma acreditativo.
</t>
        </r>
      </text>
    </comment>
    <comment ref="D130" authorId="0" shapeId="0" xr:uid="{48F55F64-071B-B449-BB0B-658B4CFC116D}">
      <text>
        <r>
          <rPr>
            <sz val="10"/>
            <color rgb="FF000000"/>
            <rFont val="Tahoma"/>
            <family val="2"/>
          </rPr>
          <t>Fecha del premio.</t>
        </r>
      </text>
    </comment>
  </commentList>
</comments>
</file>

<file path=xl/sharedStrings.xml><?xml version="1.0" encoding="utf-8"?>
<sst xmlns="http://schemas.openxmlformats.org/spreadsheetml/2006/main" count="245" uniqueCount="121">
  <si>
    <t>A1</t>
  </si>
  <si>
    <t>A2</t>
  </si>
  <si>
    <t>Curso</t>
  </si>
  <si>
    <t>Puntuación</t>
  </si>
  <si>
    <t>Universidad</t>
  </si>
  <si>
    <t>Año</t>
  </si>
  <si>
    <t>TOTAL E3</t>
  </si>
  <si>
    <t>Número de horas</t>
  </si>
  <si>
    <t>Fecha</t>
  </si>
  <si>
    <t>E3</t>
  </si>
  <si>
    <t>TOTAL E2</t>
  </si>
  <si>
    <t>Nota media (s/10)</t>
  </si>
  <si>
    <t>Tipo</t>
  </si>
  <si>
    <t>TOTAL E1</t>
  </si>
  <si>
    <t>Nivel de valenciano acreditado</t>
  </si>
  <si>
    <t>E1.2</t>
  </si>
  <si>
    <t>Nivel</t>
  </si>
  <si>
    <t>Entidad certificadora</t>
  </si>
  <si>
    <t>Idiomas extranjeros acreditados</t>
  </si>
  <si>
    <t>E1.1</t>
  </si>
  <si>
    <t>OTROS MÉRITOS</t>
  </si>
  <si>
    <t>TOTAL D1</t>
  </si>
  <si>
    <t>Empresa/Organismo/Autónomo</t>
  </si>
  <si>
    <t>Actividad profesional</t>
  </si>
  <si>
    <t>D1</t>
  </si>
  <si>
    <t>EXPERIENCIA PROFESIONAL</t>
  </si>
  <si>
    <t>Importe financiado</t>
  </si>
  <si>
    <t>Entidad financiadora</t>
  </si>
  <si>
    <t>Proyecto</t>
  </si>
  <si>
    <t>Proyectos de investigación competitivos</t>
  </si>
  <si>
    <t>TOTAL C3</t>
  </si>
  <si>
    <t>Título</t>
  </si>
  <si>
    <t>C3</t>
  </si>
  <si>
    <t>Autores</t>
  </si>
  <si>
    <t>TOTAL C1</t>
  </si>
  <si>
    <t>C1.2</t>
  </si>
  <si>
    <t>C1.1</t>
  </si>
  <si>
    <t>Formación recibida</t>
  </si>
  <si>
    <t>Cursos o programas de formación docente</t>
  </si>
  <si>
    <t>TOTAL B4</t>
  </si>
  <si>
    <t>B4</t>
  </si>
  <si>
    <t>TOTAL B3</t>
  </si>
  <si>
    <t>Figura</t>
  </si>
  <si>
    <t>B2</t>
  </si>
  <si>
    <t>TOTAL B1</t>
  </si>
  <si>
    <t>B1</t>
  </si>
  <si>
    <t>DOCENCIA</t>
  </si>
  <si>
    <t>Titulación</t>
  </si>
  <si>
    <t>EXPEDIENTE ACADÉMICO</t>
  </si>
  <si>
    <t>B3</t>
  </si>
  <si>
    <t>C1</t>
  </si>
  <si>
    <t>C2</t>
  </si>
  <si>
    <t>E2</t>
  </si>
  <si>
    <t>JUSTIFICACIÓN DE LOS MÉRITOS APORTADOS</t>
  </si>
  <si>
    <t>Documento</t>
  </si>
  <si>
    <t>Página</t>
  </si>
  <si>
    <t>Titulaciones de grado y máster</t>
  </si>
  <si>
    <t>¿Título de doctorado?</t>
  </si>
  <si>
    <t>Universidad/Centro</t>
  </si>
  <si>
    <t>Horas</t>
  </si>
  <si>
    <t>Dirección de Trabajos de Fin de Titulación (Grados y Másteres Universitarios)</t>
  </si>
  <si>
    <t>Número de TFGs/TFMs dirigidos</t>
  </si>
  <si>
    <t>Publicaciones docentes (revistas, congresos o libros)</t>
  </si>
  <si>
    <t>Revista/Congreso/Editorial</t>
  </si>
  <si>
    <t>INVESTIGACIÓN Y TRANSFERENCIA</t>
  </si>
  <si>
    <t>Número de Tesis Doctorales dirigidas</t>
  </si>
  <si>
    <t>Meses de participación</t>
  </si>
  <si>
    <t>Número de meses</t>
  </si>
  <si>
    <t>Premios por actividad académica o profesional</t>
  </si>
  <si>
    <t>Curso o formación</t>
  </si>
  <si>
    <t>TOTAL A1</t>
  </si>
  <si>
    <t>La persona candidata debe rellenar todos los datos referentes al CV en la hoja "Candidato(a)". Pueden añadirse tantas filas como sea necesario, no debiéndose eliminar ninguna de las que ya están incluidas.</t>
  </si>
  <si>
    <t>Las celdas en verde son a rellenar por la persona interesada.</t>
  </si>
  <si>
    <t>Las celdas en amarillo serán rellenadas por la Comisión, deben dejarse en blanco por la persona interesada.</t>
  </si>
  <si>
    <t>Las celdas en gris son calculadas automáticamente.</t>
  </si>
  <si>
    <t>INSTRUCCIONES:</t>
  </si>
  <si>
    <t>VALORACIÓN DE LOS MÉRITOS</t>
  </si>
  <si>
    <t>Se describe a continuación la valoración de cada uno de los méritos aportados:</t>
  </si>
  <si>
    <t>Doctorado</t>
  </si>
  <si>
    <t>Criterio</t>
  </si>
  <si>
    <t>Máxima puntuación</t>
  </si>
  <si>
    <t>Dirección de TFG y TFM</t>
  </si>
  <si>
    <t>Publicaciones docentes</t>
  </si>
  <si>
    <t>Tesis Doctorales dirigidas</t>
  </si>
  <si>
    <t>5 puntos en caso de tener título de doctor.</t>
  </si>
  <si>
    <t>2.5 puntos por cada 100 horas de formación recibidas.</t>
  </si>
  <si>
    <t>2.5 puntos por cada publicación docente realizada.</t>
  </si>
  <si>
    <t>3 puntos por cada ítem aportado.</t>
  </si>
  <si>
    <t>Publicaciones y exposiciones (C1.1+C1.2)</t>
  </si>
  <si>
    <t>5 puntos por cada Tesis Doctoral dirigida (dirección única).</t>
  </si>
  <si>
    <t>1 punto por cada 6 meses de participación en proyecto.</t>
  </si>
  <si>
    <t>1 punto por cada 4 meses de actividad profesional a Tiempo Completo (0,5 puntos en caso de Tiempo Parcial).</t>
  </si>
  <si>
    <t>2 puntos por cada premio de relevancia</t>
  </si>
  <si>
    <t>En las columnas de JUSTIFICACIÓN DE LOS MÉRITOS APORTADOS debe indicarse la referencia de dónde se puede consultar la documentación justificativa referente a cada mérito.</t>
  </si>
  <si>
    <t>COEFICIENTES DE IDONEIDAD</t>
  </si>
  <si>
    <t>Coeficiente</t>
  </si>
  <si>
    <t>Descripción</t>
  </si>
  <si>
    <t>El mérito no se ajusta al perfil</t>
  </si>
  <si>
    <t>La Comisión establecerá, para cada mérito aportado, un coeficiente de idoneidad en función de su relación con el perfil de la bolsa a conformar. Estos coeficientes serán los de la siguiente tabla:</t>
  </si>
  <si>
    <t>0.1-0.3</t>
  </si>
  <si>
    <t>0.6-0.8</t>
  </si>
  <si>
    <t>1 punto por cada 20 horas de docencia impartida.</t>
  </si>
  <si>
    <t>1 punto por cada TFG/TFM en tutorización única (o parte proporcional).</t>
  </si>
  <si>
    <t>Exposiciones, creaciones artísticas, comisariados y premios de carácter internacional competitivos</t>
  </si>
  <si>
    <t>Exposiciones, creacione artísticas, comisariados y premios de carácter internacional competitivos</t>
  </si>
  <si>
    <t>Revista/Congreso</t>
  </si>
  <si>
    <t>Publicaciones de investigación en revistas y comunicaciones a congresos</t>
  </si>
  <si>
    <t>3 puntos por cada publicación o comunicación.</t>
  </si>
  <si>
    <t>El mérito se ajusta directa y totalmente al perfil</t>
  </si>
  <si>
    <t>El mérito está relacionado parcialmente con el perfil</t>
  </si>
  <si>
    <t>El mérito está indirectamente relacionado con el perfil</t>
  </si>
  <si>
    <t>Tipo de titulación</t>
  </si>
  <si>
    <t>Cada titulación se valorará entre 0 y 25 puntos de forma lineal para las calificaciones de 0 y 10 sobre base 10.</t>
  </si>
  <si>
    <t>1 punto por cada idioma acreditado con nivel B1
2 puntos por cada idioma acreditado con nivel B2
3 puntos por cada idioma acreditado con nivel C1
4 puntos por cada idioma acreditado con nivel C2</t>
  </si>
  <si>
    <t>0,5 puntos por acrediación A2
1 punto por acreditación B1
2 puntos por acreditación B2
3 puntos por acreditación C1
4 puntos por acreditación C2</t>
  </si>
  <si>
    <t>1 punto por cada 100 horas de formación recibidas.</t>
  </si>
  <si>
    <t>Otra formación recibida</t>
  </si>
  <si>
    <t>Docencia oficial impartida (universitaria y no universitaria)</t>
  </si>
  <si>
    <t>Comentario Comisión</t>
  </si>
  <si>
    <t>C. Idoneidad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</si>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</sst>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2"/>
      <color theme="1"/>
      <name val="Aptos Narrow"/>
      <family val="2"/>
      <scheme val="minor"/>
    </font>
    <font>
      <sz val="12"/>
      <color theme="0"/>
      <name val="Aptos Narrow"/>
      <family val="2"/>
      <scheme val="minor"/>
    </font>
    <font>
      <b/>
      <sz val="12"/>
      <color theme="1"/>
      <name val="Aptos Narrow"/>
      <scheme val="minor"/>
    </font>
    <font>
      <b/>
      <sz val="12"/>
      <color theme="0"/>
      <name val="Aptos Narrow"/>
      <scheme val="minor"/>
    </font>
    <font>
      <sz val="10"/>
      <color rgb="FF000000"/>
      <name val="Tahoma"/>
      <family val="2"/>
    </font>
    <font>
      <sz val="9"/>
      <color indexed="81"/>
      <name val="Tahoma"/>
      <family val="2"/>
    </font>
    <font>
      <i/>
      <sz val="12"/>
      <color theme="0"/>
      <name val="Aptos Narrow"/>
      <family val="2"/>
      <scheme val="minor"/>
    </font>
    <font>
      <b/>
      <sz val="12"/>
      <color theme="1"/>
      <name val="Aptos Narrow"/>
      <family val="2"/>
      <scheme val="minor"/>
    </font>
    <font>
      <b/>
      <sz val="12"/>
      <color theme="0"/>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2" borderId="1" xfId="0" applyFill="1" applyBorder="1"/>
    <xf numFmtId="0" fontId="0" fillId="0" borderId="2" xfId="0" applyBorder="1"/>
    <xf numFmtId="0" fontId="0" fillId="0" borderId="3" xfId="0" applyBorder="1"/>
    <xf numFmtId="0" fontId="0" fillId="0" borderId="4" xfId="0" applyBorder="1"/>
    <xf numFmtId="0" fontId="0" fillId="0" borderId="5" xfId="0" applyBorder="1"/>
    <xf numFmtId="0" fontId="2" fillId="3" borderId="6" xfId="0" applyFont="1" applyFill="1" applyBorder="1"/>
    <xf numFmtId="0" fontId="2" fillId="0" borderId="0" xfId="0" applyFont="1" applyAlignment="1">
      <alignment horizontal="right"/>
    </xf>
    <xf numFmtId="0" fontId="0" fillId="0" borderId="7" xfId="0" applyBorder="1"/>
    <xf numFmtId="0" fontId="0" fillId="3" borderId="1" xfId="0" applyFill="1" applyBorder="1"/>
    <xf numFmtId="0" fontId="0" fillId="4" borderId="1" xfId="0" applyFill="1" applyBorder="1"/>
    <xf numFmtId="0" fontId="0" fillId="5" borderId="8" xfId="0" applyFill="1" applyBorder="1"/>
    <xf numFmtId="0" fontId="0" fillId="5" borderId="9" xfId="0" applyFill="1" applyBorder="1"/>
    <xf numFmtId="0" fontId="3" fillId="5" borderId="10" xfId="0" applyFont="1" applyFill="1" applyBorder="1"/>
    <xf numFmtId="1" fontId="2" fillId="3" borderId="6" xfId="0" applyNumberFormat="1" applyFont="1" applyFill="1" applyBorder="1"/>
    <xf numFmtId="14" fontId="0" fillId="4" borderId="1" xfId="0" applyNumberFormat="1" applyFill="1" applyBorder="1"/>
    <xf numFmtId="0" fontId="0" fillId="0" borderId="1" xfId="0" applyBorder="1"/>
    <xf numFmtId="164" fontId="0" fillId="4" borderId="1" xfId="0" applyNumberFormat="1" applyFill="1" applyBorder="1"/>
    <xf numFmtId="0" fontId="3" fillId="0" borderId="7" xfId="0" applyFont="1" applyBorder="1"/>
    <xf numFmtId="0" fontId="3" fillId="5" borderId="8" xfId="0" applyFont="1" applyFill="1" applyBorder="1"/>
    <xf numFmtId="0" fontId="3" fillId="5" borderId="9" xfId="0" applyFont="1" applyFill="1" applyBorder="1"/>
    <xf numFmtId="0" fontId="0" fillId="4" borderId="12" xfId="0" applyFill="1" applyBorder="1"/>
    <xf numFmtId="0" fontId="0" fillId="0" borderId="11" xfId="0" applyBorder="1"/>
    <xf numFmtId="0" fontId="1" fillId="5" borderId="9" xfId="0" applyFont="1" applyFill="1" applyBorder="1"/>
    <xf numFmtId="0" fontId="7" fillId="0" borderId="0" xfId="0" applyFont="1" applyAlignment="1">
      <alignment horizontal="right"/>
    </xf>
    <xf numFmtId="0" fontId="8" fillId="5" borderId="10" xfId="0" applyFont="1" applyFill="1" applyBorder="1"/>
    <xf numFmtId="0" fontId="0" fillId="0" borderId="0" xfId="0" applyAlignment="1">
      <alignment vertical="top" wrapText="1"/>
    </xf>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right"/>
    </xf>
    <xf numFmtId="0" fontId="0" fillId="2" borderId="1" xfId="0" applyFill="1" applyBorder="1" applyProtection="1">
      <protection locked="0"/>
    </xf>
    <xf numFmtId="0" fontId="0" fillId="3" borderId="11" xfId="0" applyFill="1" applyBorder="1"/>
    <xf numFmtId="0" fontId="0" fillId="2" borderId="14" xfId="0" applyFill="1" applyBorder="1" applyProtection="1">
      <protection locked="0"/>
    </xf>
    <xf numFmtId="0" fontId="7" fillId="3" borderId="6" xfId="0" applyFont="1" applyFill="1" applyBorder="1"/>
    <xf numFmtId="1" fontId="0" fillId="3" borderId="1" xfId="0" applyNumberFormat="1" applyFill="1" applyBorder="1"/>
    <xf numFmtId="0" fontId="0" fillId="0" borderId="0" xfId="0" applyAlignment="1">
      <alignment horizontal="left" vertical="top" wrapText="1"/>
    </xf>
    <xf numFmtId="0" fontId="8" fillId="5" borderId="0" xfId="0" applyFont="1" applyFill="1" applyAlignment="1">
      <alignment horizontal="left"/>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wrapText="1"/>
    </xf>
    <xf numFmtId="0" fontId="0" fillId="0" borderId="16" xfId="0" applyBorder="1" applyAlignment="1">
      <alignment horizontal="center" wrapText="1"/>
    </xf>
    <xf numFmtId="0" fontId="0" fillId="0" borderId="13" xfId="0" applyBorder="1" applyAlignment="1">
      <alignment horizontal="center" wrapText="1"/>
    </xf>
    <xf numFmtId="0" fontId="0" fillId="3" borderId="12"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2"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6" fillId="6" borderId="10" xfId="0" applyFont="1" applyFill="1" applyBorder="1" applyAlignment="1">
      <alignment horizontal="center"/>
    </xf>
    <xf numFmtId="0" fontId="6" fillId="6" borderId="9" xfId="0" applyFont="1" applyFill="1" applyBorder="1" applyAlignment="1">
      <alignment horizontal="center"/>
    </xf>
    <xf numFmtId="0" fontId="6" fillId="6"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FBD1-806F-40E4-9BD3-6491628B60B6}">
  <dimension ref="A2:H48"/>
  <sheetViews>
    <sheetView tabSelected="1" zoomScale="130" zoomScaleNormal="130" workbookViewId="0">
      <selection activeCell="A10" sqref="A10:H11"/>
    </sheetView>
  </sheetViews>
  <sheetFormatPr baseColWidth="10" defaultRowHeight="16" outlineLevelRow="1" x14ac:dyDescent="0.4"/>
  <cols>
    <col min="3" max="3" width="44.08203125" customWidth="1"/>
    <col min="7" max="7" width="43" customWidth="1"/>
    <col min="8" max="8" width="16.5" customWidth="1"/>
  </cols>
  <sheetData>
    <row r="2" spans="1:8" x14ac:dyDescent="0.4">
      <c r="A2" s="40" t="s">
        <v>75</v>
      </c>
      <c r="B2" s="40"/>
      <c r="C2" s="40"/>
      <c r="D2" s="40"/>
      <c r="E2" s="40"/>
      <c r="F2" s="40"/>
      <c r="G2" s="40"/>
      <c r="H2" s="40"/>
    </row>
    <row r="3" spans="1:8" ht="16" customHeight="1" x14ac:dyDescent="0.4">
      <c r="A3" s="39" t="s">
        <v>71</v>
      </c>
      <c r="B3" s="39"/>
      <c r="C3" s="39"/>
      <c r="D3" s="39"/>
      <c r="E3" s="39"/>
      <c r="F3" s="39"/>
      <c r="G3" s="39"/>
      <c r="H3" s="39"/>
    </row>
    <row r="4" spans="1:8" x14ac:dyDescent="0.4">
      <c r="A4" s="39"/>
      <c r="B4" s="39"/>
      <c r="C4" s="39"/>
      <c r="D4" s="39"/>
      <c r="E4" s="39"/>
      <c r="F4" s="39"/>
      <c r="G4" s="39"/>
      <c r="H4" s="39"/>
    </row>
    <row r="5" spans="1:8" x14ac:dyDescent="0.4">
      <c r="A5" s="26"/>
      <c r="B5" s="26"/>
      <c r="C5" s="26"/>
      <c r="D5" s="26"/>
      <c r="E5" s="26"/>
      <c r="F5" s="26"/>
      <c r="G5" s="26"/>
      <c r="H5" s="26"/>
    </row>
    <row r="6" spans="1:8" x14ac:dyDescent="0.4">
      <c r="A6" s="10" t="s">
        <v>72</v>
      </c>
      <c r="B6" s="16"/>
      <c r="C6" s="16"/>
      <c r="D6" s="16"/>
      <c r="E6" s="16"/>
      <c r="F6" s="16"/>
      <c r="G6" s="16"/>
      <c r="H6" s="16"/>
    </row>
    <row r="7" spans="1:8" x14ac:dyDescent="0.4">
      <c r="A7" s="1" t="s">
        <v>73</v>
      </c>
      <c r="B7" s="16"/>
      <c r="C7" s="16"/>
      <c r="D7" s="16"/>
      <c r="E7" s="16"/>
      <c r="F7" s="16"/>
      <c r="G7" s="16"/>
      <c r="H7" s="16"/>
    </row>
    <row r="8" spans="1:8" x14ac:dyDescent="0.4">
      <c r="A8" s="9" t="s">
        <v>74</v>
      </c>
      <c r="B8" s="16"/>
      <c r="C8" s="16"/>
      <c r="D8" s="16"/>
      <c r="E8" s="16"/>
      <c r="F8" s="16"/>
      <c r="G8" s="16"/>
      <c r="H8" s="16"/>
    </row>
    <row r="10" spans="1:8" x14ac:dyDescent="0.4">
      <c r="A10" s="39" t="s">
        <v>93</v>
      </c>
      <c r="B10" s="39"/>
      <c r="C10" s="39"/>
      <c r="D10" s="39"/>
      <c r="E10" s="39"/>
      <c r="F10" s="39"/>
      <c r="G10" s="39"/>
      <c r="H10" s="39"/>
    </row>
    <row r="11" spans="1:8" x14ac:dyDescent="0.4">
      <c r="A11" s="39"/>
      <c r="B11" s="39"/>
      <c r="C11" s="39"/>
      <c r="D11" s="39"/>
      <c r="E11" s="39"/>
      <c r="F11" s="39"/>
      <c r="G11" s="39"/>
      <c r="H11" s="39"/>
    </row>
    <row r="14" spans="1:8" x14ac:dyDescent="0.4">
      <c r="A14" s="40" t="s">
        <v>76</v>
      </c>
      <c r="B14" s="40"/>
      <c r="C14" s="40"/>
      <c r="D14" s="40"/>
      <c r="E14" s="40"/>
      <c r="F14" s="40"/>
      <c r="G14" s="40"/>
      <c r="H14" s="40"/>
    </row>
    <row r="15" spans="1:8" x14ac:dyDescent="0.4">
      <c r="A15" t="s">
        <v>77</v>
      </c>
    </row>
    <row r="17" spans="1:8" x14ac:dyDescent="0.4">
      <c r="A17" s="44"/>
      <c r="B17" s="45"/>
      <c r="C17" s="46"/>
      <c r="D17" s="44" t="s">
        <v>79</v>
      </c>
      <c r="E17" s="45"/>
      <c r="F17" s="45"/>
      <c r="G17" s="46"/>
      <c r="H17" s="16" t="s">
        <v>80</v>
      </c>
    </row>
    <row r="18" spans="1:8" x14ac:dyDescent="0.4">
      <c r="A18" s="50" t="s">
        <v>48</v>
      </c>
      <c r="B18" s="51"/>
      <c r="C18" s="51"/>
      <c r="D18" s="51"/>
      <c r="E18" s="51"/>
      <c r="F18" s="51"/>
      <c r="G18" s="52"/>
      <c r="H18" s="30">
        <v>25</v>
      </c>
    </row>
    <row r="19" spans="1:8" s="28" customFormat="1" ht="32.15" customHeight="1" outlineLevel="1" x14ac:dyDescent="0.4">
      <c r="A19" s="47"/>
      <c r="B19" s="29" t="s">
        <v>0</v>
      </c>
      <c r="C19" s="31" t="s">
        <v>56</v>
      </c>
      <c r="D19" s="41" t="s">
        <v>112</v>
      </c>
      <c r="E19" s="42"/>
      <c r="F19" s="42"/>
      <c r="G19" s="43"/>
      <c r="H19" s="31">
        <v>25</v>
      </c>
    </row>
    <row r="20" spans="1:8" s="28" customFormat="1" outlineLevel="1" x14ac:dyDescent="0.4">
      <c r="A20" s="48"/>
      <c r="B20" s="29" t="s">
        <v>1</v>
      </c>
      <c r="C20" s="27" t="s">
        <v>78</v>
      </c>
      <c r="D20" s="41" t="s">
        <v>84</v>
      </c>
      <c r="E20" s="42"/>
      <c r="F20" s="42"/>
      <c r="G20" s="43"/>
      <c r="H20" s="31">
        <v>5</v>
      </c>
    </row>
    <row r="21" spans="1:8" s="28" customFormat="1" x14ac:dyDescent="0.4">
      <c r="A21" s="53" t="s">
        <v>46</v>
      </c>
      <c r="B21" s="54"/>
      <c r="C21" s="54"/>
      <c r="D21" s="54"/>
      <c r="E21" s="54"/>
      <c r="F21" s="54"/>
      <c r="G21" s="55"/>
      <c r="H21" s="32">
        <v>45</v>
      </c>
    </row>
    <row r="22" spans="1:8" s="28" customFormat="1" ht="32" outlineLevel="1" x14ac:dyDescent="0.4">
      <c r="A22" s="47"/>
      <c r="B22" s="29" t="s">
        <v>45</v>
      </c>
      <c r="C22" s="27" t="s">
        <v>117</v>
      </c>
      <c r="D22" s="41" t="s">
        <v>101</v>
      </c>
      <c r="E22" s="42"/>
      <c r="F22" s="42"/>
      <c r="G22" s="43"/>
      <c r="H22" s="31">
        <v>30</v>
      </c>
    </row>
    <row r="23" spans="1:8" s="28" customFormat="1" outlineLevel="1" x14ac:dyDescent="0.4">
      <c r="A23" s="49"/>
      <c r="B23" s="29" t="s">
        <v>43</v>
      </c>
      <c r="C23" s="27" t="s">
        <v>81</v>
      </c>
      <c r="D23" s="41" t="s">
        <v>102</v>
      </c>
      <c r="E23" s="42"/>
      <c r="F23" s="42"/>
      <c r="G23" s="43"/>
      <c r="H23" s="31">
        <v>5</v>
      </c>
    </row>
    <row r="24" spans="1:8" s="28" customFormat="1" outlineLevel="1" x14ac:dyDescent="0.4">
      <c r="A24" s="49"/>
      <c r="B24" s="29" t="s">
        <v>49</v>
      </c>
      <c r="C24" s="27" t="s">
        <v>38</v>
      </c>
      <c r="D24" s="41" t="s">
        <v>85</v>
      </c>
      <c r="E24" s="42"/>
      <c r="F24" s="42"/>
      <c r="G24" s="43"/>
      <c r="H24" s="31">
        <v>5</v>
      </c>
    </row>
    <row r="25" spans="1:8" s="28" customFormat="1" outlineLevel="1" x14ac:dyDescent="0.4">
      <c r="A25" s="48"/>
      <c r="B25" s="29" t="s">
        <v>40</v>
      </c>
      <c r="C25" s="27" t="s">
        <v>82</v>
      </c>
      <c r="D25" s="41" t="s">
        <v>86</v>
      </c>
      <c r="E25" s="42"/>
      <c r="F25" s="42"/>
      <c r="G25" s="43"/>
      <c r="H25" s="31">
        <v>5</v>
      </c>
    </row>
    <row r="26" spans="1:8" s="28" customFormat="1" x14ac:dyDescent="0.4">
      <c r="A26" s="53" t="s">
        <v>64</v>
      </c>
      <c r="B26" s="54"/>
      <c r="C26" s="54"/>
      <c r="D26" s="54"/>
      <c r="E26" s="54"/>
      <c r="F26" s="54"/>
      <c r="G26" s="55"/>
      <c r="H26" s="32">
        <v>10</v>
      </c>
    </row>
    <row r="27" spans="1:8" s="28" customFormat="1" ht="32" outlineLevel="1" x14ac:dyDescent="0.4">
      <c r="A27" s="47"/>
      <c r="B27" s="29" t="s">
        <v>36</v>
      </c>
      <c r="C27" s="27" t="s">
        <v>106</v>
      </c>
      <c r="D27" s="56" t="s">
        <v>107</v>
      </c>
      <c r="E27" s="57"/>
      <c r="F27" s="57"/>
      <c r="G27" s="58"/>
      <c r="H27" s="31"/>
    </row>
    <row r="28" spans="1:8" s="28" customFormat="1" ht="32" outlineLevel="1" x14ac:dyDescent="0.4">
      <c r="A28" s="49"/>
      <c r="B28" s="29" t="s">
        <v>35</v>
      </c>
      <c r="C28" s="27" t="s">
        <v>104</v>
      </c>
      <c r="D28" s="56" t="s">
        <v>87</v>
      </c>
      <c r="E28" s="57"/>
      <c r="F28" s="57"/>
      <c r="G28" s="58"/>
      <c r="H28" s="31"/>
    </row>
    <row r="29" spans="1:8" s="28" customFormat="1" outlineLevel="1" x14ac:dyDescent="0.4">
      <c r="A29" s="49"/>
      <c r="B29" s="29" t="s">
        <v>50</v>
      </c>
      <c r="C29" s="27" t="s">
        <v>88</v>
      </c>
      <c r="D29" s="59"/>
      <c r="E29" s="60"/>
      <c r="F29" s="60"/>
      <c r="G29" s="61"/>
      <c r="H29" s="31">
        <v>10</v>
      </c>
    </row>
    <row r="30" spans="1:8" s="28" customFormat="1" outlineLevel="1" x14ac:dyDescent="0.4">
      <c r="A30" s="49"/>
      <c r="B30" s="29" t="s">
        <v>51</v>
      </c>
      <c r="C30" s="27" t="s">
        <v>83</v>
      </c>
      <c r="D30" s="41" t="s">
        <v>89</v>
      </c>
      <c r="E30" s="42"/>
      <c r="F30" s="42"/>
      <c r="G30" s="43"/>
      <c r="H30" s="31">
        <v>5</v>
      </c>
    </row>
    <row r="31" spans="1:8" s="28" customFormat="1" outlineLevel="1" x14ac:dyDescent="0.4">
      <c r="A31" s="48"/>
      <c r="B31" s="29" t="s">
        <v>32</v>
      </c>
      <c r="C31" s="27" t="s">
        <v>29</v>
      </c>
      <c r="D31" s="41" t="s">
        <v>90</v>
      </c>
      <c r="E31" s="42"/>
      <c r="F31" s="42"/>
      <c r="G31" s="43"/>
      <c r="H31" s="31">
        <v>6</v>
      </c>
    </row>
    <row r="32" spans="1:8" s="28" customFormat="1" x14ac:dyDescent="0.4">
      <c r="A32" s="53" t="s">
        <v>25</v>
      </c>
      <c r="B32" s="54"/>
      <c r="C32" s="54"/>
      <c r="D32" s="54"/>
      <c r="E32" s="54"/>
      <c r="F32" s="54"/>
      <c r="G32" s="55"/>
      <c r="H32" s="32">
        <v>10</v>
      </c>
    </row>
    <row r="33" spans="1:8" s="28" customFormat="1" ht="32.15" customHeight="1" outlineLevel="1" x14ac:dyDescent="0.4">
      <c r="A33" s="27"/>
      <c r="B33" s="29" t="s">
        <v>24</v>
      </c>
      <c r="C33" s="31" t="s">
        <v>23</v>
      </c>
      <c r="D33" s="41" t="s">
        <v>91</v>
      </c>
      <c r="E33" s="42"/>
      <c r="F33" s="42"/>
      <c r="G33" s="43"/>
      <c r="H33" s="31">
        <v>10</v>
      </c>
    </row>
    <row r="34" spans="1:8" s="28" customFormat="1" x14ac:dyDescent="0.4">
      <c r="A34" s="53" t="s">
        <v>20</v>
      </c>
      <c r="B34" s="54"/>
      <c r="C34" s="54"/>
      <c r="D34" s="54"/>
      <c r="E34" s="54"/>
      <c r="F34" s="54"/>
      <c r="G34" s="55"/>
      <c r="H34" s="32">
        <v>10</v>
      </c>
    </row>
    <row r="35" spans="1:8" s="28" customFormat="1" ht="64" customHeight="1" outlineLevel="1" x14ac:dyDescent="0.4">
      <c r="A35" s="47"/>
      <c r="B35" s="29" t="s">
        <v>19</v>
      </c>
      <c r="C35" s="31" t="s">
        <v>18</v>
      </c>
      <c r="D35" s="41" t="s">
        <v>113</v>
      </c>
      <c r="E35" s="42"/>
      <c r="F35" s="42"/>
      <c r="G35" s="43"/>
      <c r="H35" s="31">
        <v>4</v>
      </c>
    </row>
    <row r="36" spans="1:8" s="28" customFormat="1" ht="80.150000000000006" customHeight="1" outlineLevel="1" x14ac:dyDescent="0.4">
      <c r="A36" s="49"/>
      <c r="B36" s="29" t="s">
        <v>15</v>
      </c>
      <c r="C36" s="31" t="s">
        <v>14</v>
      </c>
      <c r="D36" s="41" t="s">
        <v>114</v>
      </c>
      <c r="E36" s="42"/>
      <c r="F36" s="42"/>
      <c r="G36" s="43"/>
      <c r="H36" s="31">
        <v>4</v>
      </c>
    </row>
    <row r="37" spans="1:8" s="28" customFormat="1" outlineLevel="1" x14ac:dyDescent="0.4">
      <c r="A37" s="49"/>
      <c r="B37" s="29" t="s">
        <v>52</v>
      </c>
      <c r="C37" s="27" t="s">
        <v>116</v>
      </c>
      <c r="D37" s="41" t="s">
        <v>115</v>
      </c>
      <c r="E37" s="42"/>
      <c r="F37" s="42"/>
      <c r="G37" s="43"/>
      <c r="H37" s="31">
        <v>2</v>
      </c>
    </row>
    <row r="38" spans="1:8" s="28" customFormat="1" outlineLevel="1" x14ac:dyDescent="0.4">
      <c r="A38" s="48"/>
      <c r="B38" s="29" t="s">
        <v>9</v>
      </c>
      <c r="C38" s="27" t="s">
        <v>68</v>
      </c>
      <c r="D38" s="41" t="s">
        <v>92</v>
      </c>
      <c r="E38" s="42"/>
      <c r="F38" s="42"/>
      <c r="G38" s="43"/>
      <c r="H38" s="31">
        <v>2</v>
      </c>
    </row>
    <row r="41" spans="1:8" x14ac:dyDescent="0.4">
      <c r="A41" s="40" t="s">
        <v>94</v>
      </c>
      <c r="B41" s="40"/>
      <c r="C41" s="40"/>
      <c r="D41" s="40"/>
      <c r="E41" s="40"/>
      <c r="F41" s="40"/>
      <c r="G41" s="40"/>
      <c r="H41" s="40"/>
    </row>
    <row r="42" spans="1:8" x14ac:dyDescent="0.4">
      <c r="A42" t="s">
        <v>98</v>
      </c>
    </row>
    <row r="44" spans="1:8" x14ac:dyDescent="0.4">
      <c r="B44" s="16" t="s">
        <v>95</v>
      </c>
      <c r="C44" s="16" t="s">
        <v>96</v>
      </c>
    </row>
    <row r="45" spans="1:8" x14ac:dyDescent="0.4">
      <c r="B45" s="16">
        <v>1</v>
      </c>
      <c r="C45" s="16" t="s">
        <v>108</v>
      </c>
    </row>
    <row r="46" spans="1:8" x14ac:dyDescent="0.4">
      <c r="B46" s="33" t="s">
        <v>100</v>
      </c>
      <c r="C46" s="16" t="s">
        <v>109</v>
      </c>
    </row>
    <row r="47" spans="1:8" x14ac:dyDescent="0.4">
      <c r="B47" s="33" t="s">
        <v>99</v>
      </c>
      <c r="C47" s="16" t="s">
        <v>110</v>
      </c>
    </row>
    <row r="48" spans="1:8" x14ac:dyDescent="0.4">
      <c r="B48" s="16">
        <v>0</v>
      </c>
      <c r="C48" s="16" t="s">
        <v>97</v>
      </c>
    </row>
  </sheetData>
  <mergeCells count="32">
    <mergeCell ref="A35:A38"/>
    <mergeCell ref="A41:H41"/>
    <mergeCell ref="D35:G35"/>
    <mergeCell ref="D36:G36"/>
    <mergeCell ref="D37:G37"/>
    <mergeCell ref="D38:G38"/>
    <mergeCell ref="A26:G26"/>
    <mergeCell ref="A32:G32"/>
    <mergeCell ref="A34:G34"/>
    <mergeCell ref="D25:G25"/>
    <mergeCell ref="D27:G27"/>
    <mergeCell ref="D28:G28"/>
    <mergeCell ref="D30:G30"/>
    <mergeCell ref="D31:G31"/>
    <mergeCell ref="D33:G33"/>
    <mergeCell ref="D29:G29"/>
    <mergeCell ref="A27:A31"/>
    <mergeCell ref="D20:G20"/>
    <mergeCell ref="D22:G22"/>
    <mergeCell ref="D23:G23"/>
    <mergeCell ref="D17:G17"/>
    <mergeCell ref="A17:C17"/>
    <mergeCell ref="A19:A20"/>
    <mergeCell ref="A22:A25"/>
    <mergeCell ref="A18:G18"/>
    <mergeCell ref="A21:G21"/>
    <mergeCell ref="D24:G24"/>
    <mergeCell ref="A3:H4"/>
    <mergeCell ref="A10:H11"/>
    <mergeCell ref="A2:H2"/>
    <mergeCell ref="A14:H14"/>
    <mergeCell ref="D19:G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5A27-85D1-B54A-B2B1-203C438B684B}">
  <dimension ref="B1:P137"/>
  <sheetViews>
    <sheetView zoomScale="85" zoomScaleNormal="85" workbookViewId="0">
      <selection activeCell="C9" sqref="C9"/>
    </sheetView>
  </sheetViews>
  <sheetFormatPr baseColWidth="10" defaultRowHeight="16" x14ac:dyDescent="0.4"/>
  <cols>
    <col min="1" max="1" width="3.08203125" customWidth="1"/>
    <col min="3" max="3" width="41.58203125" customWidth="1"/>
    <col min="4" max="4" width="27.58203125" customWidth="1"/>
    <col min="5" max="5" width="27.83203125" customWidth="1"/>
    <col min="7" max="7" width="11.33203125" bestFit="1" customWidth="1"/>
    <col min="9" max="9" width="12.08203125" customWidth="1"/>
    <col min="12" max="12" width="5.33203125" customWidth="1"/>
    <col min="13" max="13" width="23" customWidth="1"/>
    <col min="15" max="15" width="21.25" customWidth="1"/>
    <col min="16" max="16" width="5.33203125" customWidth="1"/>
  </cols>
  <sheetData>
    <row r="1" spans="2:16" ht="16.5" thickBot="1" x14ac:dyDescent="0.45"/>
    <row r="2" spans="2:16" x14ac:dyDescent="0.4">
      <c r="B2" s="13" t="s">
        <v>48</v>
      </c>
      <c r="C2" s="23"/>
      <c r="D2" s="23"/>
      <c r="E2" s="23"/>
      <c r="F2" s="23"/>
      <c r="G2" s="23"/>
      <c r="H2" s="23"/>
      <c r="I2" s="23"/>
      <c r="J2" s="23"/>
      <c r="K2" s="11"/>
      <c r="L2" s="62" t="s">
        <v>53</v>
      </c>
      <c r="M2" s="63"/>
      <c r="N2" s="63"/>
      <c r="O2" s="63"/>
      <c r="P2" s="64"/>
    </row>
    <row r="3" spans="2:16" x14ac:dyDescent="0.4">
      <c r="B3" s="8"/>
      <c r="K3" s="5"/>
      <c r="L3" s="8"/>
      <c r="P3" s="5"/>
    </row>
    <row r="4" spans="2:16" x14ac:dyDescent="0.4">
      <c r="B4" s="8" t="s">
        <v>0</v>
      </c>
      <c r="C4" s="16" t="s">
        <v>111</v>
      </c>
      <c r="D4" s="16" t="s">
        <v>47</v>
      </c>
      <c r="E4" s="16" t="s">
        <v>4</v>
      </c>
      <c r="F4" s="16" t="s">
        <v>8</v>
      </c>
      <c r="G4" s="16" t="s">
        <v>11</v>
      </c>
      <c r="H4" s="22" t="s">
        <v>3</v>
      </c>
      <c r="I4" s="16" t="s">
        <v>119</v>
      </c>
      <c r="J4" s="16" t="s">
        <v>3</v>
      </c>
      <c r="K4" s="5"/>
      <c r="L4" s="8"/>
      <c r="M4" s="16" t="s">
        <v>54</v>
      </c>
      <c r="N4" s="16" t="s">
        <v>55</v>
      </c>
      <c r="O4" s="16" t="s">
        <v>118</v>
      </c>
      <c r="P4" s="5"/>
    </row>
    <row r="5" spans="2:16" x14ac:dyDescent="0.4">
      <c r="B5" s="8"/>
      <c r="C5" s="10"/>
      <c r="D5" s="10"/>
      <c r="E5" s="10"/>
      <c r="F5" s="10"/>
      <c r="G5" s="21"/>
      <c r="H5" s="9">
        <f>+MAX((G5-5)*5,0)</f>
        <v>0</v>
      </c>
      <c r="I5" s="34">
        <v>1</v>
      </c>
      <c r="J5" s="9">
        <f>+H5*I5</f>
        <v>0</v>
      </c>
      <c r="K5" s="5"/>
      <c r="L5" s="8"/>
      <c r="M5" s="10"/>
      <c r="N5" s="10"/>
      <c r="O5" s="1"/>
      <c r="P5" s="5"/>
    </row>
    <row r="6" spans="2:16" x14ac:dyDescent="0.4">
      <c r="B6" s="8"/>
      <c r="C6" s="10"/>
      <c r="D6" s="10"/>
      <c r="E6" s="10"/>
      <c r="F6" s="10"/>
      <c r="G6" s="21"/>
      <c r="H6" s="9">
        <f t="shared" ref="H6:H8" si="0">+MAX((G6-5)*5,0)</f>
        <v>0</v>
      </c>
      <c r="I6" s="34">
        <v>1</v>
      </c>
      <c r="J6" s="9">
        <f t="shared" ref="J6:J8" si="1">+H6*I6</f>
        <v>0</v>
      </c>
      <c r="K6" s="5"/>
      <c r="L6" s="8"/>
      <c r="M6" s="10"/>
      <c r="N6" s="10"/>
      <c r="O6" s="1"/>
      <c r="P6" s="5"/>
    </row>
    <row r="7" spans="2:16" x14ac:dyDescent="0.4">
      <c r="B7" s="8"/>
      <c r="C7" s="10"/>
      <c r="D7" s="10"/>
      <c r="E7" s="10"/>
      <c r="F7" s="10"/>
      <c r="G7" s="21"/>
      <c r="H7" s="9">
        <f t="shared" si="0"/>
        <v>0</v>
      </c>
      <c r="I7" s="34">
        <v>1</v>
      </c>
      <c r="J7" s="9">
        <f t="shared" si="1"/>
        <v>0</v>
      </c>
      <c r="K7" s="5"/>
      <c r="L7" s="8"/>
      <c r="M7" s="10"/>
      <c r="N7" s="10"/>
      <c r="O7" s="1"/>
      <c r="P7" s="5"/>
    </row>
    <row r="8" spans="2:16" ht="16.5" thickBot="1" x14ac:dyDescent="0.45">
      <c r="B8" s="8"/>
      <c r="C8" s="10"/>
      <c r="D8" s="10"/>
      <c r="E8" s="10"/>
      <c r="F8" s="10"/>
      <c r="G8" s="21"/>
      <c r="H8" s="35">
        <f t="shared" si="0"/>
        <v>0</v>
      </c>
      <c r="I8" s="34">
        <v>1</v>
      </c>
      <c r="J8" s="9">
        <f t="shared" si="1"/>
        <v>0</v>
      </c>
      <c r="K8" s="5"/>
      <c r="L8" s="8"/>
      <c r="M8" s="10"/>
      <c r="N8" s="10"/>
      <c r="O8" s="1"/>
      <c r="P8" s="5"/>
    </row>
    <row r="9" spans="2:16" ht="16.5" thickBot="1" x14ac:dyDescent="0.45">
      <c r="B9" s="8"/>
      <c r="H9" s="9">
        <f>MIN(SUM(H5:H8),25)</f>
        <v>0</v>
      </c>
      <c r="I9" s="7" t="s">
        <v>70</v>
      </c>
      <c r="J9" s="6">
        <f>MIN(SUM(J5:J8),25)</f>
        <v>0</v>
      </c>
      <c r="K9" s="5"/>
      <c r="L9" s="8"/>
      <c r="P9" s="5"/>
    </row>
    <row r="10" spans="2:16" ht="16.5" thickBot="1" x14ac:dyDescent="0.45">
      <c r="B10" s="8" t="s">
        <v>1</v>
      </c>
      <c r="C10" s="16" t="s">
        <v>57</v>
      </c>
      <c r="D10" s="16" t="s">
        <v>3</v>
      </c>
      <c r="K10" s="5"/>
      <c r="L10" s="8"/>
      <c r="M10" s="16" t="s">
        <v>54</v>
      </c>
      <c r="N10" s="16" t="s">
        <v>55</v>
      </c>
      <c r="O10" s="16" t="s">
        <v>118</v>
      </c>
      <c r="P10" s="5"/>
    </row>
    <row r="11" spans="2:16" ht="16.5" thickBot="1" x14ac:dyDescent="0.45">
      <c r="B11" s="8"/>
      <c r="C11" s="10" t="s">
        <v>120</v>
      </c>
      <c r="D11" s="6">
        <f>+IF(C11="Sí",5,0)</f>
        <v>0</v>
      </c>
      <c r="K11" s="5"/>
      <c r="L11" s="8"/>
      <c r="M11" s="10"/>
      <c r="N11" s="10"/>
      <c r="O11" s="1"/>
      <c r="P11" s="5"/>
    </row>
    <row r="12" spans="2:16" ht="16.5" thickBot="1" x14ac:dyDescent="0.45">
      <c r="B12" s="4"/>
      <c r="C12" s="3"/>
      <c r="D12" s="3"/>
      <c r="E12" s="3"/>
      <c r="F12" s="3"/>
      <c r="G12" s="3"/>
      <c r="H12" s="3"/>
      <c r="I12" s="3"/>
      <c r="J12" s="3"/>
      <c r="K12" s="2"/>
      <c r="L12" s="4"/>
      <c r="M12" s="3"/>
      <c r="N12" s="3"/>
      <c r="O12" s="3"/>
      <c r="P12" s="2"/>
    </row>
    <row r="13" spans="2:16" ht="16.5" thickBot="1" x14ac:dyDescent="0.45"/>
    <row r="14" spans="2:16" x14ac:dyDescent="0.4">
      <c r="B14" s="13" t="s">
        <v>46</v>
      </c>
      <c r="C14" s="20"/>
      <c r="D14" s="20"/>
      <c r="E14" s="20"/>
      <c r="F14" s="20"/>
      <c r="G14" s="20"/>
      <c r="H14" s="20"/>
      <c r="I14" s="20"/>
      <c r="J14" s="20"/>
      <c r="K14" s="11"/>
      <c r="L14" s="62" t="s">
        <v>53</v>
      </c>
      <c r="M14" s="63"/>
      <c r="N14" s="63"/>
      <c r="O14" s="63"/>
      <c r="P14" s="64"/>
    </row>
    <row r="15" spans="2:16" x14ac:dyDescent="0.4">
      <c r="B15" s="8"/>
      <c r="K15" s="5"/>
      <c r="L15" s="8"/>
      <c r="P15" s="5"/>
    </row>
    <row r="16" spans="2:16" x14ac:dyDescent="0.4">
      <c r="B16" s="8" t="s">
        <v>45</v>
      </c>
      <c r="C16" t="s">
        <v>117</v>
      </c>
      <c r="K16" s="5"/>
      <c r="L16" s="8"/>
      <c r="P16" s="5"/>
    </row>
    <row r="17" spans="2:16" x14ac:dyDescent="0.4">
      <c r="B17" s="8"/>
      <c r="C17" s="16" t="s">
        <v>2</v>
      </c>
      <c r="D17" s="16" t="s">
        <v>58</v>
      </c>
      <c r="E17" s="16" t="s">
        <v>42</v>
      </c>
      <c r="F17" s="16" t="s">
        <v>59</v>
      </c>
      <c r="G17" s="16" t="s">
        <v>3</v>
      </c>
      <c r="H17" s="16" t="s">
        <v>119</v>
      </c>
      <c r="I17" s="16" t="s">
        <v>3</v>
      </c>
      <c r="K17" s="5"/>
      <c r="L17" s="8"/>
      <c r="M17" s="16" t="s">
        <v>54</v>
      </c>
      <c r="N17" s="16" t="s">
        <v>55</v>
      </c>
      <c r="O17" s="16" t="s">
        <v>118</v>
      </c>
      <c r="P17" s="5"/>
    </row>
    <row r="18" spans="2:16" x14ac:dyDescent="0.4">
      <c r="B18" s="8"/>
      <c r="C18" s="10"/>
      <c r="D18" s="10"/>
      <c r="E18" s="10"/>
      <c r="F18" s="10"/>
      <c r="G18" s="9">
        <f>MIN(F18/20,30)</f>
        <v>0</v>
      </c>
      <c r="H18" s="34">
        <v>1</v>
      </c>
      <c r="I18" s="9">
        <f>+G18*H18</f>
        <v>0</v>
      </c>
      <c r="K18" s="5"/>
      <c r="L18" s="8"/>
      <c r="M18" s="10"/>
      <c r="N18" s="10"/>
      <c r="O18" s="1"/>
      <c r="P18" s="5"/>
    </row>
    <row r="19" spans="2:16" x14ac:dyDescent="0.4">
      <c r="B19" s="8"/>
      <c r="C19" s="10"/>
      <c r="D19" s="10"/>
      <c r="E19" s="10"/>
      <c r="F19" s="10"/>
      <c r="G19" s="9">
        <f t="shared" ref="G19:G25" si="2">MIN(F19/20,30)</f>
        <v>0</v>
      </c>
      <c r="H19" s="34">
        <v>1</v>
      </c>
      <c r="I19" s="9">
        <f t="shared" ref="I19:I25" si="3">+G19*H19</f>
        <v>0</v>
      </c>
      <c r="K19" s="5"/>
      <c r="L19" s="8"/>
      <c r="M19" s="10"/>
      <c r="N19" s="10"/>
      <c r="O19" s="1"/>
      <c r="P19" s="5"/>
    </row>
    <row r="20" spans="2:16" x14ac:dyDescent="0.4">
      <c r="B20" s="8"/>
      <c r="C20" s="10"/>
      <c r="D20" s="10"/>
      <c r="E20" s="10"/>
      <c r="F20" s="10"/>
      <c r="G20" s="9">
        <f t="shared" si="2"/>
        <v>0</v>
      </c>
      <c r="H20" s="34">
        <v>1</v>
      </c>
      <c r="I20" s="9">
        <f t="shared" si="3"/>
        <v>0</v>
      </c>
      <c r="K20" s="5"/>
      <c r="L20" s="8"/>
      <c r="M20" s="10"/>
      <c r="N20" s="10"/>
      <c r="O20" s="1"/>
      <c r="P20" s="5"/>
    </row>
    <row r="21" spans="2:16" x14ac:dyDescent="0.4">
      <c r="B21" s="8"/>
      <c r="C21" s="10"/>
      <c r="D21" s="10"/>
      <c r="E21" s="10"/>
      <c r="F21" s="10"/>
      <c r="G21" s="9">
        <f t="shared" si="2"/>
        <v>0</v>
      </c>
      <c r="H21" s="34">
        <v>1</v>
      </c>
      <c r="I21" s="9">
        <f t="shared" si="3"/>
        <v>0</v>
      </c>
      <c r="K21" s="5"/>
      <c r="L21" s="8"/>
      <c r="M21" s="10"/>
      <c r="N21" s="10"/>
      <c r="O21" s="1"/>
      <c r="P21" s="5"/>
    </row>
    <row r="22" spans="2:16" x14ac:dyDescent="0.4">
      <c r="B22" s="8"/>
      <c r="C22" s="10"/>
      <c r="D22" s="10"/>
      <c r="E22" s="10"/>
      <c r="F22" s="10"/>
      <c r="G22" s="9">
        <f t="shared" si="2"/>
        <v>0</v>
      </c>
      <c r="H22" s="34">
        <v>1</v>
      </c>
      <c r="I22" s="9">
        <f t="shared" si="3"/>
        <v>0</v>
      </c>
      <c r="K22" s="5"/>
      <c r="L22" s="8"/>
      <c r="M22" s="10"/>
      <c r="N22" s="10"/>
      <c r="O22" s="1"/>
      <c r="P22" s="5"/>
    </row>
    <row r="23" spans="2:16" x14ac:dyDescent="0.4">
      <c r="B23" s="8"/>
      <c r="C23" s="10"/>
      <c r="D23" s="10"/>
      <c r="E23" s="10"/>
      <c r="F23" s="10"/>
      <c r="G23" s="9">
        <f t="shared" si="2"/>
        <v>0</v>
      </c>
      <c r="H23" s="34">
        <v>1</v>
      </c>
      <c r="I23" s="9">
        <f t="shared" si="3"/>
        <v>0</v>
      </c>
      <c r="K23" s="5"/>
      <c r="L23" s="8"/>
      <c r="M23" s="10"/>
      <c r="N23" s="10"/>
      <c r="O23" s="1"/>
      <c r="P23" s="5"/>
    </row>
    <row r="24" spans="2:16" x14ac:dyDescent="0.4">
      <c r="B24" s="8"/>
      <c r="C24" s="10"/>
      <c r="D24" s="10"/>
      <c r="E24" s="10"/>
      <c r="F24" s="10"/>
      <c r="G24" s="9">
        <f t="shared" si="2"/>
        <v>0</v>
      </c>
      <c r="H24" s="34">
        <v>1</v>
      </c>
      <c r="I24" s="9">
        <f t="shared" si="3"/>
        <v>0</v>
      </c>
      <c r="K24" s="5"/>
      <c r="L24" s="8"/>
      <c r="M24" s="10"/>
      <c r="N24" s="10"/>
      <c r="O24" s="1"/>
      <c r="P24" s="5"/>
    </row>
    <row r="25" spans="2:16" ht="16.5" thickBot="1" x14ac:dyDescent="0.45">
      <c r="B25" s="8"/>
      <c r="C25" s="10"/>
      <c r="D25" s="10"/>
      <c r="E25" s="10"/>
      <c r="F25" s="10"/>
      <c r="G25" s="35">
        <f t="shared" si="2"/>
        <v>0</v>
      </c>
      <c r="H25" s="34">
        <v>1</v>
      </c>
      <c r="I25" s="9">
        <f t="shared" si="3"/>
        <v>0</v>
      </c>
      <c r="K25" s="5"/>
      <c r="L25" s="8"/>
      <c r="M25" s="10"/>
      <c r="N25" s="10"/>
      <c r="O25" s="1"/>
      <c r="P25" s="5"/>
    </row>
    <row r="26" spans="2:16" ht="16.5" thickBot="1" x14ac:dyDescent="0.45">
      <c r="B26" s="8"/>
      <c r="G26" s="9">
        <f>+MIN(SUM(G18:G25),30)</f>
        <v>0</v>
      </c>
      <c r="H26" s="7" t="s">
        <v>44</v>
      </c>
      <c r="I26" s="6">
        <f>+MIN(SUM(I18:I25),30)</f>
        <v>0</v>
      </c>
      <c r="K26" s="5"/>
      <c r="L26" s="8"/>
      <c r="P26" s="5"/>
    </row>
    <row r="27" spans="2:16" x14ac:dyDescent="0.4">
      <c r="B27" s="8"/>
      <c r="K27" s="5"/>
      <c r="L27" s="8"/>
      <c r="P27" s="5"/>
    </row>
    <row r="28" spans="2:16" x14ac:dyDescent="0.4">
      <c r="B28" s="8" t="s">
        <v>43</v>
      </c>
      <c r="C28" t="s">
        <v>60</v>
      </c>
      <c r="K28" s="5"/>
      <c r="L28" s="8"/>
      <c r="P28" s="5"/>
    </row>
    <row r="29" spans="2:16" ht="16.5" thickBot="1" x14ac:dyDescent="0.45">
      <c r="B29" s="8"/>
      <c r="C29" s="16" t="s">
        <v>61</v>
      </c>
      <c r="D29" s="22" t="s">
        <v>3</v>
      </c>
      <c r="E29" s="16" t="s">
        <v>119</v>
      </c>
      <c r="F29" s="22" t="s">
        <v>3</v>
      </c>
      <c r="K29" s="5"/>
      <c r="L29" s="8"/>
      <c r="M29" s="16" t="s">
        <v>54</v>
      </c>
      <c r="N29" s="16" t="s">
        <v>55</v>
      </c>
      <c r="O29" s="16" t="s">
        <v>118</v>
      </c>
      <c r="P29" s="5"/>
    </row>
    <row r="30" spans="2:16" ht="16.5" thickBot="1" x14ac:dyDescent="0.45">
      <c r="B30" s="8"/>
      <c r="C30" s="21"/>
      <c r="D30" s="9">
        <f>MIN(C30*0.5,5)</f>
        <v>0</v>
      </c>
      <c r="E30" s="36">
        <v>1</v>
      </c>
      <c r="F30" s="37">
        <f>+D30*E30</f>
        <v>0</v>
      </c>
      <c r="K30" s="5"/>
      <c r="L30" s="8"/>
      <c r="M30" s="10"/>
      <c r="N30" s="10"/>
      <c r="O30" s="1"/>
      <c r="P30" s="5"/>
    </row>
    <row r="31" spans="2:16" x14ac:dyDescent="0.4">
      <c r="B31" s="8"/>
      <c r="C31" s="7"/>
      <c r="K31" s="5"/>
      <c r="L31" s="8"/>
      <c r="P31" s="5"/>
    </row>
    <row r="32" spans="2:16" x14ac:dyDescent="0.4">
      <c r="B32" s="8" t="s">
        <v>49</v>
      </c>
      <c r="C32" t="s">
        <v>38</v>
      </c>
      <c r="K32" s="5"/>
      <c r="L32" s="8"/>
      <c r="P32" s="5"/>
    </row>
    <row r="33" spans="2:16" x14ac:dyDescent="0.4">
      <c r="B33" s="8"/>
      <c r="C33" s="16" t="s">
        <v>37</v>
      </c>
      <c r="D33" s="16" t="s">
        <v>8</v>
      </c>
      <c r="E33" s="16" t="s">
        <v>7</v>
      </c>
      <c r="F33" s="16" t="s">
        <v>3</v>
      </c>
      <c r="G33" s="16" t="s">
        <v>119</v>
      </c>
      <c r="H33" s="16" t="s">
        <v>3</v>
      </c>
      <c r="K33" s="5"/>
      <c r="L33" s="8"/>
      <c r="M33" s="16" t="s">
        <v>54</v>
      </c>
      <c r="N33" s="16" t="s">
        <v>55</v>
      </c>
      <c r="O33" s="16" t="s">
        <v>118</v>
      </c>
      <c r="P33" s="5"/>
    </row>
    <row r="34" spans="2:16" x14ac:dyDescent="0.4">
      <c r="B34" s="8"/>
      <c r="C34" s="10"/>
      <c r="D34" s="10"/>
      <c r="E34" s="10"/>
      <c r="F34" s="9">
        <f>MIN(E34/40,5)</f>
        <v>0</v>
      </c>
      <c r="G34" s="34">
        <v>1</v>
      </c>
      <c r="H34" s="9">
        <f>+F34*G34</f>
        <v>0</v>
      </c>
      <c r="K34" s="5"/>
      <c r="L34" s="8"/>
      <c r="M34" s="10"/>
      <c r="N34" s="10"/>
      <c r="O34" s="1"/>
      <c r="P34" s="5"/>
    </row>
    <row r="35" spans="2:16" x14ac:dyDescent="0.4">
      <c r="B35" s="8"/>
      <c r="C35" s="10"/>
      <c r="D35" s="10"/>
      <c r="E35" s="10"/>
      <c r="F35" s="9">
        <f t="shared" ref="F35:F44" si="4">MIN(E35/40,5)</f>
        <v>0</v>
      </c>
      <c r="G35" s="34">
        <v>1</v>
      </c>
      <c r="H35" s="9">
        <f t="shared" ref="H35:H44" si="5">+F35*G35</f>
        <v>0</v>
      </c>
      <c r="K35" s="5"/>
      <c r="L35" s="8"/>
      <c r="M35" s="10"/>
      <c r="N35" s="10"/>
      <c r="O35" s="1"/>
      <c r="P35" s="5"/>
    </row>
    <row r="36" spans="2:16" x14ac:dyDescent="0.4">
      <c r="B36" s="8"/>
      <c r="C36" s="10"/>
      <c r="D36" s="10"/>
      <c r="E36" s="10"/>
      <c r="F36" s="9">
        <f t="shared" si="4"/>
        <v>0</v>
      </c>
      <c r="G36" s="34">
        <v>1</v>
      </c>
      <c r="H36" s="9">
        <f t="shared" si="5"/>
        <v>0</v>
      </c>
      <c r="K36" s="5"/>
      <c r="L36" s="8"/>
      <c r="M36" s="10"/>
      <c r="N36" s="10"/>
      <c r="O36" s="1"/>
      <c r="P36" s="5"/>
    </row>
    <row r="37" spans="2:16" x14ac:dyDescent="0.4">
      <c r="B37" s="8"/>
      <c r="C37" s="10"/>
      <c r="D37" s="10"/>
      <c r="E37" s="10"/>
      <c r="F37" s="9">
        <f t="shared" si="4"/>
        <v>0</v>
      </c>
      <c r="G37" s="34">
        <v>1</v>
      </c>
      <c r="H37" s="9">
        <f t="shared" si="5"/>
        <v>0</v>
      </c>
      <c r="K37" s="5"/>
      <c r="L37" s="8"/>
      <c r="M37" s="10"/>
      <c r="N37" s="10"/>
      <c r="O37" s="1"/>
      <c r="P37" s="5"/>
    </row>
    <row r="38" spans="2:16" x14ac:dyDescent="0.4">
      <c r="B38" s="8"/>
      <c r="C38" s="10"/>
      <c r="D38" s="10"/>
      <c r="E38" s="10"/>
      <c r="F38" s="9">
        <f t="shared" si="4"/>
        <v>0</v>
      </c>
      <c r="G38" s="34">
        <v>1</v>
      </c>
      <c r="H38" s="9">
        <f t="shared" si="5"/>
        <v>0</v>
      </c>
      <c r="K38" s="5"/>
      <c r="L38" s="8"/>
      <c r="M38" s="10"/>
      <c r="N38" s="10"/>
      <c r="O38" s="1"/>
      <c r="P38" s="5"/>
    </row>
    <row r="39" spans="2:16" x14ac:dyDescent="0.4">
      <c r="B39" s="8"/>
      <c r="C39" s="10"/>
      <c r="D39" s="10"/>
      <c r="E39" s="10"/>
      <c r="F39" s="9">
        <f t="shared" si="4"/>
        <v>0</v>
      </c>
      <c r="G39" s="34">
        <v>1</v>
      </c>
      <c r="H39" s="9">
        <f t="shared" si="5"/>
        <v>0</v>
      </c>
      <c r="K39" s="5"/>
      <c r="L39" s="8"/>
      <c r="M39" s="10"/>
      <c r="N39" s="10"/>
      <c r="O39" s="1"/>
      <c r="P39" s="5"/>
    </row>
    <row r="40" spans="2:16" x14ac:dyDescent="0.4">
      <c r="B40" s="8"/>
      <c r="C40" s="10"/>
      <c r="D40" s="10"/>
      <c r="E40" s="10"/>
      <c r="F40" s="9">
        <f t="shared" si="4"/>
        <v>0</v>
      </c>
      <c r="G40" s="34">
        <v>1</v>
      </c>
      <c r="H40" s="9">
        <f t="shared" si="5"/>
        <v>0</v>
      </c>
      <c r="K40" s="5"/>
      <c r="L40" s="8"/>
      <c r="M40" s="10"/>
      <c r="N40" s="10"/>
      <c r="O40" s="1"/>
      <c r="P40" s="5"/>
    </row>
    <row r="41" spans="2:16" x14ac:dyDescent="0.4">
      <c r="B41" s="8"/>
      <c r="C41" s="10"/>
      <c r="D41" s="10"/>
      <c r="E41" s="10"/>
      <c r="F41" s="9">
        <f t="shared" si="4"/>
        <v>0</v>
      </c>
      <c r="G41" s="34">
        <v>1</v>
      </c>
      <c r="H41" s="9">
        <f t="shared" si="5"/>
        <v>0</v>
      </c>
      <c r="K41" s="5"/>
      <c r="L41" s="8"/>
      <c r="M41" s="10"/>
      <c r="N41" s="10"/>
      <c r="O41" s="1"/>
      <c r="P41" s="5"/>
    </row>
    <row r="42" spans="2:16" x14ac:dyDescent="0.4">
      <c r="B42" s="8"/>
      <c r="C42" s="10"/>
      <c r="D42" s="10"/>
      <c r="E42" s="10"/>
      <c r="F42" s="9">
        <f t="shared" si="4"/>
        <v>0</v>
      </c>
      <c r="G42" s="34">
        <v>1</v>
      </c>
      <c r="H42" s="9">
        <f t="shared" si="5"/>
        <v>0</v>
      </c>
      <c r="K42" s="5"/>
      <c r="L42" s="8"/>
      <c r="M42" s="10"/>
      <c r="N42" s="10"/>
      <c r="O42" s="1"/>
      <c r="P42" s="5"/>
    </row>
    <row r="43" spans="2:16" x14ac:dyDescent="0.4">
      <c r="B43" s="8"/>
      <c r="C43" s="10"/>
      <c r="D43" s="10"/>
      <c r="E43" s="10"/>
      <c r="F43" s="9">
        <f t="shared" si="4"/>
        <v>0</v>
      </c>
      <c r="G43" s="34">
        <v>1</v>
      </c>
      <c r="H43" s="9">
        <f t="shared" si="5"/>
        <v>0</v>
      </c>
      <c r="K43" s="5"/>
      <c r="L43" s="8"/>
      <c r="M43" s="10"/>
      <c r="N43" s="10"/>
      <c r="O43" s="1"/>
      <c r="P43" s="5"/>
    </row>
    <row r="44" spans="2:16" ht="16.5" thickBot="1" x14ac:dyDescent="0.45">
      <c r="B44" s="8"/>
      <c r="C44" s="10"/>
      <c r="D44" s="10"/>
      <c r="E44" s="10"/>
      <c r="F44" s="35">
        <f t="shared" si="4"/>
        <v>0</v>
      </c>
      <c r="G44" s="34">
        <v>1</v>
      </c>
      <c r="H44" s="9">
        <f t="shared" si="5"/>
        <v>0</v>
      </c>
      <c r="K44" s="5"/>
      <c r="L44" s="8"/>
      <c r="M44" s="10"/>
      <c r="N44" s="10"/>
      <c r="O44" s="1"/>
      <c r="P44" s="5"/>
    </row>
    <row r="45" spans="2:16" ht="16.5" thickBot="1" x14ac:dyDescent="0.45">
      <c r="B45" s="8"/>
      <c r="F45" s="9">
        <f>+MIN(SUM(F34:F44),5)</f>
        <v>0</v>
      </c>
      <c r="G45" s="24" t="s">
        <v>41</v>
      </c>
      <c r="H45" s="6">
        <f>+MIN(SUM(H34:H44),5)</f>
        <v>0</v>
      </c>
      <c r="K45" s="5"/>
      <c r="L45" s="8"/>
      <c r="P45" s="5"/>
    </row>
    <row r="46" spans="2:16" x14ac:dyDescent="0.4">
      <c r="B46" s="8"/>
      <c r="K46" s="5"/>
      <c r="L46" s="8"/>
      <c r="P46" s="5"/>
    </row>
    <row r="47" spans="2:16" x14ac:dyDescent="0.4">
      <c r="B47" s="8" t="s">
        <v>40</v>
      </c>
      <c r="C47" t="s">
        <v>62</v>
      </c>
      <c r="K47" s="5"/>
      <c r="L47" s="8"/>
      <c r="P47" s="5"/>
    </row>
    <row r="48" spans="2:16" x14ac:dyDescent="0.4">
      <c r="B48" s="8"/>
      <c r="C48" s="16" t="s">
        <v>12</v>
      </c>
      <c r="D48" s="16" t="s">
        <v>31</v>
      </c>
      <c r="E48" s="16" t="s">
        <v>33</v>
      </c>
      <c r="F48" s="16" t="s">
        <v>63</v>
      </c>
      <c r="G48" s="16" t="s">
        <v>3</v>
      </c>
      <c r="H48" s="16" t="s">
        <v>119</v>
      </c>
      <c r="I48" s="16" t="s">
        <v>3</v>
      </c>
      <c r="K48" s="5"/>
      <c r="L48" s="8"/>
      <c r="M48" s="16" t="s">
        <v>54</v>
      </c>
      <c r="N48" s="16" t="s">
        <v>55</v>
      </c>
      <c r="O48" s="16" t="s">
        <v>118</v>
      </c>
      <c r="P48" s="5"/>
    </row>
    <row r="49" spans="2:16" x14ac:dyDescent="0.4">
      <c r="B49" s="8"/>
      <c r="C49" s="10"/>
      <c r="D49" s="10"/>
      <c r="E49" s="10"/>
      <c r="F49" s="10"/>
      <c r="G49" s="9">
        <f>+IF(D49&lt;&gt;"",2.5,0)</f>
        <v>0</v>
      </c>
      <c r="H49" s="34">
        <v>1</v>
      </c>
      <c r="I49" s="9">
        <f>+G49*H49</f>
        <v>0</v>
      </c>
      <c r="K49" s="5"/>
      <c r="L49" s="8"/>
      <c r="M49" s="10"/>
      <c r="N49" s="10"/>
      <c r="O49" s="1"/>
      <c r="P49" s="5"/>
    </row>
    <row r="50" spans="2:16" x14ac:dyDescent="0.4">
      <c r="B50" s="8"/>
      <c r="C50" s="10"/>
      <c r="D50" s="10"/>
      <c r="E50" s="10"/>
      <c r="F50" s="10"/>
      <c r="G50" s="9">
        <f t="shared" ref="G50:G51" si="6">+IF(D50&lt;&gt;"",2.5,0)</f>
        <v>0</v>
      </c>
      <c r="H50" s="34">
        <v>1</v>
      </c>
      <c r="I50" s="9">
        <f t="shared" ref="I50:I51" si="7">+G50*H50</f>
        <v>0</v>
      </c>
      <c r="K50" s="5"/>
      <c r="L50" s="8"/>
      <c r="M50" s="10"/>
      <c r="N50" s="10"/>
      <c r="O50" s="1"/>
      <c r="P50" s="5"/>
    </row>
    <row r="51" spans="2:16" ht="16.5" thickBot="1" x14ac:dyDescent="0.45">
      <c r="B51" s="8"/>
      <c r="C51" s="10"/>
      <c r="D51" s="10"/>
      <c r="E51" s="10"/>
      <c r="F51" s="10"/>
      <c r="G51" s="35">
        <f t="shared" si="6"/>
        <v>0</v>
      </c>
      <c r="H51" s="34">
        <v>1</v>
      </c>
      <c r="I51" s="9">
        <f t="shared" si="7"/>
        <v>0</v>
      </c>
      <c r="K51" s="5"/>
      <c r="L51" s="8"/>
      <c r="M51" s="10"/>
      <c r="N51" s="10"/>
      <c r="O51" s="1"/>
      <c r="P51" s="5"/>
    </row>
    <row r="52" spans="2:16" ht="16.5" thickBot="1" x14ac:dyDescent="0.45">
      <c r="B52" s="8"/>
      <c r="G52" s="9">
        <f>+MIN(SUM(G49:G51),5)</f>
        <v>0</v>
      </c>
      <c r="H52" s="24" t="s">
        <v>39</v>
      </c>
      <c r="I52" s="6">
        <f>+MIN(SUM(I49:I51),5)</f>
        <v>0</v>
      </c>
      <c r="K52" s="5"/>
      <c r="L52" s="8"/>
      <c r="P52" s="5"/>
    </row>
    <row r="53" spans="2:16" ht="16.5" thickBot="1" x14ac:dyDescent="0.45">
      <c r="B53" s="4"/>
      <c r="C53" s="3"/>
      <c r="D53" s="3"/>
      <c r="E53" s="3"/>
      <c r="F53" s="3"/>
      <c r="G53" s="3"/>
      <c r="H53" s="3"/>
      <c r="I53" s="3"/>
      <c r="J53" s="3"/>
      <c r="K53" s="2"/>
      <c r="L53" s="4"/>
      <c r="M53" s="3"/>
      <c r="N53" s="3"/>
      <c r="O53" s="3"/>
      <c r="P53" s="2"/>
    </row>
    <row r="54" spans="2:16" ht="16.5" thickBot="1" x14ac:dyDescent="0.45"/>
    <row r="55" spans="2:16" x14ac:dyDescent="0.4">
      <c r="B55" s="25" t="s">
        <v>64</v>
      </c>
      <c r="C55" s="20"/>
      <c r="D55" s="20"/>
      <c r="E55" s="20"/>
      <c r="F55" s="20"/>
      <c r="G55" s="20"/>
      <c r="H55" s="20"/>
      <c r="I55" s="20"/>
      <c r="J55" s="20"/>
      <c r="K55" s="19"/>
      <c r="L55" s="62" t="s">
        <v>53</v>
      </c>
      <c r="M55" s="63"/>
      <c r="N55" s="63"/>
      <c r="O55" s="63"/>
      <c r="P55" s="64"/>
    </row>
    <row r="56" spans="2:16" x14ac:dyDescent="0.4">
      <c r="B56" s="8"/>
      <c r="K56" s="5"/>
      <c r="L56" s="8"/>
      <c r="P56" s="5"/>
    </row>
    <row r="57" spans="2:16" x14ac:dyDescent="0.4">
      <c r="B57" s="8" t="s">
        <v>36</v>
      </c>
      <c r="C57" t="s">
        <v>106</v>
      </c>
      <c r="K57" s="5"/>
      <c r="L57" s="8"/>
      <c r="P57" s="5"/>
    </row>
    <row r="58" spans="2:16" x14ac:dyDescent="0.4">
      <c r="B58" s="8"/>
      <c r="C58" s="16" t="s">
        <v>31</v>
      </c>
      <c r="D58" s="16" t="s">
        <v>33</v>
      </c>
      <c r="E58" s="16" t="s">
        <v>105</v>
      </c>
      <c r="F58" s="16" t="s">
        <v>5</v>
      </c>
      <c r="G58" s="16" t="s">
        <v>3</v>
      </c>
      <c r="H58" s="16" t="s">
        <v>119</v>
      </c>
      <c r="I58" s="16" t="s">
        <v>3</v>
      </c>
      <c r="K58" s="5"/>
      <c r="L58" s="8"/>
      <c r="M58" s="16" t="s">
        <v>54</v>
      </c>
      <c r="N58" s="16" t="s">
        <v>55</v>
      </c>
      <c r="O58" s="16" t="s">
        <v>118</v>
      </c>
      <c r="P58" s="5"/>
    </row>
    <row r="59" spans="2:16" x14ac:dyDescent="0.4">
      <c r="B59" s="8"/>
      <c r="C59" s="10"/>
      <c r="D59" s="10"/>
      <c r="E59" s="10"/>
      <c r="F59" s="15"/>
      <c r="G59" s="9">
        <f>+IF(C59&lt;&gt;"",3,0)</f>
        <v>0</v>
      </c>
      <c r="H59" s="34">
        <v>1</v>
      </c>
      <c r="I59" s="9">
        <f>+G59*H59</f>
        <v>0</v>
      </c>
      <c r="K59" s="5"/>
      <c r="L59" s="8"/>
      <c r="M59" s="10"/>
      <c r="N59" s="10"/>
      <c r="O59" s="1"/>
      <c r="P59" s="5"/>
    </row>
    <row r="60" spans="2:16" x14ac:dyDescent="0.4">
      <c r="B60" s="8"/>
      <c r="C60" s="10"/>
      <c r="D60" s="10"/>
      <c r="E60" s="10"/>
      <c r="F60" s="15"/>
      <c r="G60" s="9">
        <f t="shared" ref="G60:G63" si="8">+IF(C60&lt;&gt;"",3,0)</f>
        <v>0</v>
      </c>
      <c r="H60" s="34">
        <v>1</v>
      </c>
      <c r="I60" s="9">
        <f t="shared" ref="I60:I63" si="9">+G60*H60</f>
        <v>0</v>
      </c>
      <c r="K60" s="5"/>
      <c r="L60" s="8"/>
      <c r="M60" s="10"/>
      <c r="N60" s="10"/>
      <c r="O60" s="1"/>
      <c r="P60" s="5"/>
    </row>
    <row r="61" spans="2:16" x14ac:dyDescent="0.4">
      <c r="B61" s="8"/>
      <c r="C61" s="10"/>
      <c r="D61" s="10"/>
      <c r="E61" s="10"/>
      <c r="F61" s="15"/>
      <c r="G61" s="9">
        <f t="shared" si="8"/>
        <v>0</v>
      </c>
      <c r="H61" s="34">
        <v>1</v>
      </c>
      <c r="I61" s="9">
        <f t="shared" si="9"/>
        <v>0</v>
      </c>
      <c r="K61" s="5"/>
      <c r="L61" s="8"/>
      <c r="M61" s="10"/>
      <c r="N61" s="10"/>
      <c r="O61" s="1"/>
      <c r="P61" s="5"/>
    </row>
    <row r="62" spans="2:16" x14ac:dyDescent="0.4">
      <c r="B62" s="8"/>
      <c r="C62" s="10"/>
      <c r="D62" s="10"/>
      <c r="E62" s="10"/>
      <c r="F62" s="15"/>
      <c r="G62" s="9">
        <f t="shared" si="8"/>
        <v>0</v>
      </c>
      <c r="H62" s="34">
        <v>1</v>
      </c>
      <c r="I62" s="9">
        <f t="shared" si="9"/>
        <v>0</v>
      </c>
      <c r="K62" s="5"/>
      <c r="L62" s="8"/>
      <c r="M62" s="10"/>
      <c r="N62" s="10"/>
      <c r="O62" s="1"/>
      <c r="P62" s="5"/>
    </row>
    <row r="63" spans="2:16" x14ac:dyDescent="0.4">
      <c r="B63" s="8"/>
      <c r="C63" s="10"/>
      <c r="D63" s="10"/>
      <c r="E63" s="10"/>
      <c r="F63" s="15"/>
      <c r="G63" s="9">
        <f t="shared" si="8"/>
        <v>0</v>
      </c>
      <c r="H63" s="34">
        <v>1</v>
      </c>
      <c r="I63" s="9">
        <f t="shared" si="9"/>
        <v>0</v>
      </c>
      <c r="K63" s="5"/>
      <c r="L63" s="8"/>
      <c r="M63" s="10"/>
      <c r="N63" s="10"/>
      <c r="O63" s="1"/>
      <c r="P63" s="5"/>
    </row>
    <row r="64" spans="2:16" x14ac:dyDescent="0.4">
      <c r="B64" s="8"/>
      <c r="K64" s="5"/>
      <c r="L64" s="8"/>
      <c r="P64" s="5"/>
    </row>
    <row r="65" spans="2:16" x14ac:dyDescent="0.4">
      <c r="B65" s="8" t="s">
        <v>35</v>
      </c>
      <c r="C65" t="s">
        <v>103</v>
      </c>
      <c r="K65" s="5"/>
      <c r="L65" s="8"/>
      <c r="M65" s="16" t="s">
        <v>54</v>
      </c>
      <c r="N65" s="16" t="s">
        <v>55</v>
      </c>
      <c r="O65" s="16" t="s">
        <v>118</v>
      </c>
      <c r="P65" s="5"/>
    </row>
    <row r="66" spans="2:16" x14ac:dyDescent="0.4">
      <c r="B66" s="8"/>
      <c r="C66" s="16" t="s">
        <v>31</v>
      </c>
      <c r="D66" s="16" t="s">
        <v>8</v>
      </c>
      <c r="E66" s="16" t="s">
        <v>3</v>
      </c>
      <c r="F66" s="16" t="s">
        <v>119</v>
      </c>
      <c r="G66" s="16" t="s">
        <v>3</v>
      </c>
      <c r="K66" s="5"/>
      <c r="L66" s="8"/>
      <c r="M66" s="10"/>
      <c r="N66" s="10"/>
      <c r="O66" s="1"/>
      <c r="P66" s="5"/>
    </row>
    <row r="67" spans="2:16" x14ac:dyDescent="0.4">
      <c r="B67" s="8"/>
      <c r="C67" s="10"/>
      <c r="D67" s="15"/>
      <c r="E67" s="9">
        <f>+IF(C67&lt;&gt;"",3,0)</f>
        <v>0</v>
      </c>
      <c r="F67" s="34">
        <v>1</v>
      </c>
      <c r="G67" s="9">
        <f>+E67*F67</f>
        <v>0</v>
      </c>
      <c r="K67" s="5"/>
      <c r="L67" s="8"/>
      <c r="M67" s="10"/>
      <c r="N67" s="10"/>
      <c r="O67" s="1"/>
      <c r="P67" s="5"/>
    </row>
    <row r="68" spans="2:16" x14ac:dyDescent="0.4">
      <c r="B68" s="8"/>
      <c r="C68" s="10"/>
      <c r="D68" s="15"/>
      <c r="E68" s="9">
        <f t="shared" ref="E68:E73" si="10">+IF(C68&lt;&gt;"",3,0)</f>
        <v>0</v>
      </c>
      <c r="F68" s="34">
        <v>1</v>
      </c>
      <c r="G68" s="9">
        <f t="shared" ref="G68:G73" si="11">+E68*F68</f>
        <v>0</v>
      </c>
      <c r="K68" s="5"/>
      <c r="L68" s="8"/>
      <c r="M68" s="10"/>
      <c r="N68" s="10"/>
      <c r="O68" s="1"/>
      <c r="P68" s="5"/>
    </row>
    <row r="69" spans="2:16" x14ac:dyDescent="0.4">
      <c r="B69" s="8"/>
      <c r="C69" s="10"/>
      <c r="D69" s="15"/>
      <c r="E69" s="9">
        <f t="shared" si="10"/>
        <v>0</v>
      </c>
      <c r="F69" s="34">
        <v>1</v>
      </c>
      <c r="G69" s="9">
        <f t="shared" si="11"/>
        <v>0</v>
      </c>
      <c r="K69" s="5"/>
      <c r="L69" s="8"/>
      <c r="M69" s="10"/>
      <c r="N69" s="10"/>
      <c r="O69" s="1"/>
      <c r="P69" s="5"/>
    </row>
    <row r="70" spans="2:16" x14ac:dyDescent="0.4">
      <c r="B70" s="8"/>
      <c r="C70" s="10"/>
      <c r="D70" s="15"/>
      <c r="E70" s="9">
        <f t="shared" si="10"/>
        <v>0</v>
      </c>
      <c r="F70" s="34">
        <v>1</v>
      </c>
      <c r="G70" s="9">
        <f t="shared" si="11"/>
        <v>0</v>
      </c>
      <c r="K70" s="5"/>
      <c r="L70" s="8"/>
      <c r="M70" s="10"/>
      <c r="N70" s="10"/>
      <c r="O70" s="1"/>
      <c r="P70" s="5"/>
    </row>
    <row r="71" spans="2:16" x14ac:dyDescent="0.4">
      <c r="B71" s="8"/>
      <c r="C71" s="10"/>
      <c r="D71" s="15"/>
      <c r="E71" s="9">
        <f t="shared" si="10"/>
        <v>0</v>
      </c>
      <c r="F71" s="34">
        <v>1</v>
      </c>
      <c r="G71" s="9">
        <f t="shared" si="11"/>
        <v>0</v>
      </c>
      <c r="K71" s="5"/>
      <c r="L71" s="8"/>
      <c r="M71" s="10"/>
      <c r="N71" s="10"/>
      <c r="O71" s="1"/>
      <c r="P71" s="5"/>
    </row>
    <row r="72" spans="2:16" x14ac:dyDescent="0.4">
      <c r="B72" s="8"/>
      <c r="C72" s="10"/>
      <c r="D72" s="15"/>
      <c r="E72" s="9">
        <f t="shared" si="10"/>
        <v>0</v>
      </c>
      <c r="F72" s="34">
        <v>1</v>
      </c>
      <c r="G72" s="9">
        <f t="shared" si="11"/>
        <v>0</v>
      </c>
      <c r="K72" s="5"/>
      <c r="L72" s="8"/>
      <c r="M72" s="10"/>
      <c r="N72" s="10"/>
      <c r="O72" s="1"/>
      <c r="P72" s="5"/>
    </row>
    <row r="73" spans="2:16" x14ac:dyDescent="0.4">
      <c r="B73" s="8"/>
      <c r="C73" s="10"/>
      <c r="D73" s="15"/>
      <c r="E73" s="9">
        <f t="shared" si="10"/>
        <v>0</v>
      </c>
      <c r="F73" s="34">
        <v>1</v>
      </c>
      <c r="G73" s="9">
        <f t="shared" si="11"/>
        <v>0</v>
      </c>
      <c r="K73" s="5"/>
      <c r="L73" s="8"/>
      <c r="M73" s="10"/>
      <c r="N73" s="10"/>
      <c r="O73" s="1"/>
      <c r="P73" s="5"/>
    </row>
    <row r="74" spans="2:16" ht="16.5" thickBot="1" x14ac:dyDescent="0.45">
      <c r="B74" s="8"/>
      <c r="K74" s="5"/>
      <c r="L74" s="8"/>
      <c r="P74" s="5"/>
    </row>
    <row r="75" spans="2:16" ht="16.5" thickBot="1" x14ac:dyDescent="0.45">
      <c r="B75" s="8"/>
      <c r="E75" s="9">
        <f>+MIN(SUM(G59:G63)+SUM(E67:E73),10)</f>
        <v>0</v>
      </c>
      <c r="F75" s="7" t="s">
        <v>34</v>
      </c>
      <c r="G75" s="6">
        <f>+MIN(SUM(I59:I63)+SUM(G67:G73),10)</f>
        <v>0</v>
      </c>
      <c r="K75" s="5"/>
      <c r="L75" s="8"/>
      <c r="P75" s="5"/>
    </row>
    <row r="76" spans="2:16" x14ac:dyDescent="0.4">
      <c r="B76" s="8"/>
      <c r="K76" s="5"/>
      <c r="L76" s="8"/>
      <c r="P76" s="5"/>
    </row>
    <row r="77" spans="2:16" ht="16.5" thickBot="1" x14ac:dyDescent="0.45">
      <c r="B77" s="8" t="s">
        <v>51</v>
      </c>
      <c r="C77" s="16" t="s">
        <v>65</v>
      </c>
      <c r="D77" s="22" t="s">
        <v>3</v>
      </c>
      <c r="E77" s="16" t="s">
        <v>119</v>
      </c>
      <c r="F77" s="22" t="s">
        <v>3</v>
      </c>
      <c r="K77" s="5"/>
      <c r="L77" s="8"/>
      <c r="M77" s="16" t="s">
        <v>54</v>
      </c>
      <c r="N77" s="16" t="s">
        <v>55</v>
      </c>
      <c r="O77" s="16" t="s">
        <v>118</v>
      </c>
      <c r="P77" s="5"/>
    </row>
    <row r="78" spans="2:16" ht="16.5" thickBot="1" x14ac:dyDescent="0.45">
      <c r="B78" s="8"/>
      <c r="C78" s="21"/>
      <c r="D78" s="9">
        <f>+MIN(C78*5,5)</f>
        <v>0</v>
      </c>
      <c r="E78" s="36">
        <v>1</v>
      </c>
      <c r="F78" s="37">
        <f>+D78*E78</f>
        <v>0</v>
      </c>
      <c r="K78" s="5"/>
      <c r="L78" s="8"/>
      <c r="M78" s="10"/>
      <c r="N78" s="10"/>
      <c r="O78" s="1"/>
      <c r="P78" s="5"/>
    </row>
    <row r="79" spans="2:16" x14ac:dyDescent="0.4">
      <c r="B79" s="8"/>
      <c r="K79" s="5"/>
      <c r="L79" s="8"/>
      <c r="P79" s="5"/>
    </row>
    <row r="80" spans="2:16" x14ac:dyDescent="0.4">
      <c r="B80" s="8" t="s">
        <v>32</v>
      </c>
      <c r="C80" t="s">
        <v>29</v>
      </c>
      <c r="K80" s="5"/>
      <c r="L80" s="8"/>
      <c r="P80" s="5"/>
    </row>
    <row r="81" spans="2:16" x14ac:dyDescent="0.4">
      <c r="B81" s="8"/>
      <c r="C81" s="16" t="s">
        <v>28</v>
      </c>
      <c r="D81" s="16" t="s">
        <v>27</v>
      </c>
      <c r="E81" s="16" t="s">
        <v>26</v>
      </c>
      <c r="F81" s="16" t="s">
        <v>66</v>
      </c>
      <c r="G81" s="16" t="s">
        <v>3</v>
      </c>
      <c r="H81" s="16" t="s">
        <v>119</v>
      </c>
      <c r="I81" s="16" t="s">
        <v>3</v>
      </c>
      <c r="K81" s="5"/>
      <c r="L81" s="8"/>
      <c r="M81" s="16" t="s">
        <v>54</v>
      </c>
      <c r="N81" s="16" t="s">
        <v>55</v>
      </c>
      <c r="O81" s="16" t="s">
        <v>118</v>
      </c>
      <c r="P81" s="5"/>
    </row>
    <row r="82" spans="2:16" x14ac:dyDescent="0.4">
      <c r="B82" s="8"/>
      <c r="C82" s="10"/>
      <c r="D82" s="10"/>
      <c r="E82" s="17"/>
      <c r="F82" s="10"/>
      <c r="G82" s="9">
        <f>MIN(F82/6,6)</f>
        <v>0</v>
      </c>
      <c r="H82" s="34">
        <v>1</v>
      </c>
      <c r="I82" s="9">
        <f>+G82*H82</f>
        <v>0</v>
      </c>
      <c r="K82" s="5"/>
      <c r="L82" s="8"/>
      <c r="M82" s="10"/>
      <c r="N82" s="10"/>
      <c r="O82" s="1"/>
      <c r="P82" s="5"/>
    </row>
    <row r="83" spans="2:16" x14ac:dyDescent="0.4">
      <c r="B83" s="8"/>
      <c r="C83" s="10"/>
      <c r="D83" s="10"/>
      <c r="E83" s="17"/>
      <c r="F83" s="10"/>
      <c r="G83" s="9">
        <f t="shared" ref="G83:G88" si="12">MIN(F83/6,6)</f>
        <v>0</v>
      </c>
      <c r="H83" s="34">
        <v>1</v>
      </c>
      <c r="I83" s="9">
        <f t="shared" ref="I83:I88" si="13">+G83*H83</f>
        <v>0</v>
      </c>
      <c r="K83" s="5"/>
      <c r="L83" s="8"/>
      <c r="M83" s="10"/>
      <c r="N83" s="10"/>
      <c r="O83" s="1"/>
      <c r="P83" s="5"/>
    </row>
    <row r="84" spans="2:16" x14ac:dyDescent="0.4">
      <c r="B84" s="8"/>
      <c r="C84" s="10"/>
      <c r="D84" s="10"/>
      <c r="E84" s="17"/>
      <c r="F84" s="10"/>
      <c r="G84" s="9">
        <f t="shared" si="12"/>
        <v>0</v>
      </c>
      <c r="H84" s="34">
        <v>1</v>
      </c>
      <c r="I84" s="9">
        <f t="shared" si="13"/>
        <v>0</v>
      </c>
      <c r="K84" s="5"/>
      <c r="L84" s="8"/>
      <c r="M84" s="10"/>
      <c r="N84" s="10"/>
      <c r="O84" s="1"/>
      <c r="P84" s="5"/>
    </row>
    <row r="85" spans="2:16" x14ac:dyDescent="0.4">
      <c r="B85" s="8"/>
      <c r="C85" s="10"/>
      <c r="D85" s="10"/>
      <c r="E85" s="17"/>
      <c r="F85" s="10"/>
      <c r="G85" s="9">
        <f t="shared" si="12"/>
        <v>0</v>
      </c>
      <c r="H85" s="34">
        <v>1</v>
      </c>
      <c r="I85" s="9">
        <f t="shared" si="13"/>
        <v>0</v>
      </c>
      <c r="K85" s="5"/>
      <c r="L85" s="8"/>
      <c r="M85" s="10"/>
      <c r="N85" s="10"/>
      <c r="O85" s="1"/>
      <c r="P85" s="5"/>
    </row>
    <row r="86" spans="2:16" x14ac:dyDescent="0.4">
      <c r="B86" s="8"/>
      <c r="C86" s="10"/>
      <c r="D86" s="10"/>
      <c r="E86" s="17"/>
      <c r="F86" s="10"/>
      <c r="G86" s="9">
        <f t="shared" si="12"/>
        <v>0</v>
      </c>
      <c r="H86" s="34">
        <v>1</v>
      </c>
      <c r="I86" s="9">
        <f t="shared" si="13"/>
        <v>0</v>
      </c>
      <c r="K86" s="5"/>
      <c r="L86" s="8"/>
      <c r="M86" s="10"/>
      <c r="N86" s="10"/>
      <c r="O86" s="1"/>
      <c r="P86" s="5"/>
    </row>
    <row r="87" spans="2:16" x14ac:dyDescent="0.4">
      <c r="B87" s="8"/>
      <c r="C87" s="10"/>
      <c r="D87" s="10"/>
      <c r="E87" s="17"/>
      <c r="F87" s="10"/>
      <c r="G87" s="9">
        <f t="shared" si="12"/>
        <v>0</v>
      </c>
      <c r="H87" s="34">
        <v>1</v>
      </c>
      <c r="I87" s="9">
        <f t="shared" si="13"/>
        <v>0</v>
      </c>
      <c r="K87" s="5"/>
      <c r="L87" s="8"/>
      <c r="M87" s="10"/>
      <c r="N87" s="10"/>
      <c r="O87" s="1"/>
      <c r="P87" s="5"/>
    </row>
    <row r="88" spans="2:16" ht="16.5" thickBot="1" x14ac:dyDescent="0.45">
      <c r="B88" s="8"/>
      <c r="C88" s="10"/>
      <c r="D88" s="10"/>
      <c r="E88" s="17"/>
      <c r="F88" s="10"/>
      <c r="G88" s="35">
        <f t="shared" si="12"/>
        <v>0</v>
      </c>
      <c r="H88" s="34">
        <v>1</v>
      </c>
      <c r="I88" s="9">
        <f t="shared" si="13"/>
        <v>0</v>
      </c>
      <c r="K88" s="5"/>
      <c r="L88" s="8"/>
      <c r="M88" s="10"/>
      <c r="N88" s="10"/>
      <c r="O88" s="1"/>
      <c r="P88" s="5"/>
    </row>
    <row r="89" spans="2:16" ht="16.5" thickBot="1" x14ac:dyDescent="0.45">
      <c r="B89" s="8"/>
      <c r="G89" s="9">
        <f>+MIN(SUM(G82:G88),6)</f>
        <v>0</v>
      </c>
      <c r="H89" s="7" t="s">
        <v>30</v>
      </c>
      <c r="I89" s="6">
        <f>+MIN(SUM(I82:I88),6)</f>
        <v>0</v>
      </c>
      <c r="K89" s="5"/>
      <c r="L89" s="8"/>
      <c r="P89" s="5"/>
    </row>
    <row r="90" spans="2:16" ht="16.5" thickBot="1" x14ac:dyDescent="0.45">
      <c r="B90" s="4"/>
      <c r="C90" s="3"/>
      <c r="D90" s="3"/>
      <c r="E90" s="3"/>
      <c r="F90" s="3"/>
      <c r="G90" s="3"/>
      <c r="H90" s="3"/>
      <c r="I90" s="3"/>
      <c r="J90" s="3"/>
      <c r="K90" s="2"/>
      <c r="L90" s="4"/>
      <c r="M90" s="3"/>
      <c r="N90" s="3"/>
      <c r="O90" s="3"/>
      <c r="P90" s="2"/>
    </row>
    <row r="92" spans="2:16" ht="16.5" thickBot="1" x14ac:dyDescent="0.45"/>
    <row r="93" spans="2:16" x14ac:dyDescent="0.4">
      <c r="B93" s="13" t="s">
        <v>25</v>
      </c>
      <c r="C93" s="12"/>
      <c r="D93" s="12"/>
      <c r="E93" s="12"/>
      <c r="F93" s="12"/>
      <c r="G93" s="12"/>
      <c r="H93" s="12"/>
      <c r="I93" s="12"/>
      <c r="J93" s="12"/>
      <c r="K93" s="11"/>
      <c r="L93" s="62" t="s">
        <v>53</v>
      </c>
      <c r="M93" s="63"/>
      <c r="N93" s="63"/>
      <c r="O93" s="63"/>
      <c r="P93" s="64"/>
    </row>
    <row r="94" spans="2:16" x14ac:dyDescent="0.4">
      <c r="B94" s="18"/>
      <c r="K94" s="5"/>
      <c r="L94" s="8"/>
      <c r="P94" s="5"/>
    </row>
    <row r="95" spans="2:16" x14ac:dyDescent="0.4">
      <c r="B95" s="8" t="s">
        <v>24</v>
      </c>
      <c r="C95" s="16" t="s">
        <v>23</v>
      </c>
      <c r="D95" s="16" t="s">
        <v>22</v>
      </c>
      <c r="E95" s="16" t="s">
        <v>67</v>
      </c>
      <c r="F95" s="16" t="s">
        <v>12</v>
      </c>
      <c r="G95" s="16" t="s">
        <v>3</v>
      </c>
      <c r="H95" s="16" t="s">
        <v>119</v>
      </c>
      <c r="I95" s="16" t="s">
        <v>3</v>
      </c>
      <c r="K95" s="5"/>
      <c r="L95" s="8"/>
      <c r="M95" s="16" t="s">
        <v>54</v>
      </c>
      <c r="N95" s="16" t="s">
        <v>55</v>
      </c>
      <c r="O95" s="16" t="s">
        <v>118</v>
      </c>
      <c r="P95" s="5"/>
    </row>
    <row r="96" spans="2:16" x14ac:dyDescent="0.4">
      <c r="B96" s="8"/>
      <c r="C96" s="10"/>
      <c r="D96" s="10"/>
      <c r="E96" s="10"/>
      <c r="F96" s="10"/>
      <c r="G96" s="9">
        <f>MIN(IF(F96="Tiempo completo",1,IF(F96="Tiempo parcial",0.5,0))*E96*0.25,10)</f>
        <v>0</v>
      </c>
      <c r="H96" s="34">
        <v>1</v>
      </c>
      <c r="I96" s="9">
        <f>+G96*H96</f>
        <v>0</v>
      </c>
      <c r="K96" s="5"/>
      <c r="L96" s="8"/>
      <c r="M96" s="10"/>
      <c r="N96" s="10"/>
      <c r="O96" s="1"/>
      <c r="P96" s="5"/>
    </row>
    <row r="97" spans="2:16" x14ac:dyDescent="0.4">
      <c r="B97" s="8"/>
      <c r="C97" s="10"/>
      <c r="D97" s="10"/>
      <c r="E97" s="10"/>
      <c r="F97" s="10"/>
      <c r="G97" s="9">
        <f t="shared" ref="G97:G102" si="14">MIN(IF(F97="Tiempo completo",1,IF(F97="Tiempo parcial",0.5,0))*E97*0.25,10)</f>
        <v>0</v>
      </c>
      <c r="H97" s="34">
        <v>1</v>
      </c>
      <c r="I97" s="9">
        <f t="shared" ref="I97:I102" si="15">+G97*H97</f>
        <v>0</v>
      </c>
      <c r="K97" s="5"/>
      <c r="L97" s="8"/>
      <c r="M97" s="10"/>
      <c r="N97" s="10"/>
      <c r="O97" s="1"/>
      <c r="P97" s="5"/>
    </row>
    <row r="98" spans="2:16" x14ac:dyDescent="0.4">
      <c r="B98" s="8"/>
      <c r="C98" s="10"/>
      <c r="D98" s="10"/>
      <c r="E98" s="10"/>
      <c r="F98" s="10"/>
      <c r="G98" s="9">
        <f t="shared" si="14"/>
        <v>0</v>
      </c>
      <c r="H98" s="34">
        <v>1</v>
      </c>
      <c r="I98" s="9">
        <f t="shared" si="15"/>
        <v>0</v>
      </c>
      <c r="K98" s="5"/>
      <c r="L98" s="8"/>
      <c r="M98" s="10"/>
      <c r="N98" s="10"/>
      <c r="O98" s="1"/>
      <c r="P98" s="5"/>
    </row>
    <row r="99" spans="2:16" x14ac:dyDescent="0.4">
      <c r="B99" s="8"/>
      <c r="C99" s="10"/>
      <c r="D99" s="10"/>
      <c r="E99" s="10"/>
      <c r="F99" s="10"/>
      <c r="G99" s="9">
        <f t="shared" si="14"/>
        <v>0</v>
      </c>
      <c r="H99" s="34">
        <v>1</v>
      </c>
      <c r="I99" s="9">
        <f t="shared" si="15"/>
        <v>0</v>
      </c>
      <c r="K99" s="5"/>
      <c r="L99" s="8"/>
      <c r="M99" s="10"/>
      <c r="N99" s="10"/>
      <c r="O99" s="1"/>
      <c r="P99" s="5"/>
    </row>
    <row r="100" spans="2:16" x14ac:dyDescent="0.4">
      <c r="B100" s="8"/>
      <c r="C100" s="10"/>
      <c r="D100" s="10"/>
      <c r="E100" s="10"/>
      <c r="F100" s="10"/>
      <c r="G100" s="9">
        <f t="shared" si="14"/>
        <v>0</v>
      </c>
      <c r="H100" s="34">
        <v>1</v>
      </c>
      <c r="I100" s="9">
        <f t="shared" si="15"/>
        <v>0</v>
      </c>
      <c r="K100" s="5"/>
      <c r="L100" s="8"/>
      <c r="M100" s="10"/>
      <c r="N100" s="10"/>
      <c r="O100" s="1"/>
      <c r="P100" s="5"/>
    </row>
    <row r="101" spans="2:16" x14ac:dyDescent="0.4">
      <c r="B101" s="8"/>
      <c r="C101" s="10"/>
      <c r="D101" s="10"/>
      <c r="E101" s="10"/>
      <c r="F101" s="10"/>
      <c r="G101" s="9">
        <f t="shared" si="14"/>
        <v>0</v>
      </c>
      <c r="H101" s="34">
        <v>1</v>
      </c>
      <c r="I101" s="9">
        <f t="shared" si="15"/>
        <v>0</v>
      </c>
      <c r="K101" s="5"/>
      <c r="L101" s="8"/>
      <c r="M101" s="10"/>
      <c r="N101" s="10"/>
      <c r="O101" s="1"/>
      <c r="P101" s="5"/>
    </row>
    <row r="102" spans="2:16" ht="16.5" thickBot="1" x14ac:dyDescent="0.45">
      <c r="B102" s="8"/>
      <c r="C102" s="10"/>
      <c r="D102" s="10"/>
      <c r="E102" s="10"/>
      <c r="F102" s="10"/>
      <c r="G102" s="35">
        <f t="shared" si="14"/>
        <v>0</v>
      </c>
      <c r="H102" s="34">
        <v>1</v>
      </c>
      <c r="I102" s="9">
        <f t="shared" si="15"/>
        <v>0</v>
      </c>
      <c r="K102" s="5"/>
      <c r="L102" s="8"/>
      <c r="M102" s="10"/>
      <c r="N102" s="10"/>
      <c r="O102" s="1"/>
      <c r="P102" s="5"/>
    </row>
    <row r="103" spans="2:16" ht="16.5" thickBot="1" x14ac:dyDescent="0.45">
      <c r="B103" s="8"/>
      <c r="G103" s="38">
        <f>+MIN(SUM(G96:G102),10)</f>
        <v>0</v>
      </c>
      <c r="H103" s="7" t="s">
        <v>21</v>
      </c>
      <c r="I103" s="14">
        <f>+MIN(SUM(I96:I102),10)</f>
        <v>0</v>
      </c>
      <c r="K103" s="5"/>
      <c r="L103" s="8"/>
      <c r="P103" s="5"/>
    </row>
    <row r="104" spans="2:16" ht="16.5" thickBot="1" x14ac:dyDescent="0.45">
      <c r="B104" s="4"/>
      <c r="C104" s="3"/>
      <c r="D104" s="3"/>
      <c r="E104" s="3"/>
      <c r="F104" s="3"/>
      <c r="G104" s="3"/>
      <c r="H104" s="3"/>
      <c r="I104" s="3"/>
      <c r="J104" s="3"/>
      <c r="K104" s="2"/>
      <c r="L104" s="4"/>
      <c r="M104" s="3"/>
      <c r="N104" s="3"/>
      <c r="O104" s="3"/>
      <c r="P104" s="2"/>
    </row>
    <row r="105" spans="2:16" ht="16.5" thickBot="1" x14ac:dyDescent="0.45"/>
    <row r="106" spans="2:16" x14ac:dyDescent="0.4">
      <c r="B106" s="13" t="s">
        <v>20</v>
      </c>
      <c r="C106" s="12"/>
      <c r="D106" s="12"/>
      <c r="E106" s="12"/>
      <c r="F106" s="12"/>
      <c r="G106" s="12"/>
      <c r="H106" s="12"/>
      <c r="I106" s="12"/>
      <c r="J106" s="12"/>
      <c r="K106" s="11"/>
      <c r="L106" s="62" t="s">
        <v>53</v>
      </c>
      <c r="M106" s="63"/>
      <c r="N106" s="63"/>
      <c r="O106" s="63"/>
      <c r="P106" s="64"/>
    </row>
    <row r="107" spans="2:16" x14ac:dyDescent="0.4">
      <c r="B107" s="8"/>
      <c r="K107" s="5"/>
      <c r="L107" s="8"/>
      <c r="P107" s="5"/>
    </row>
    <row r="108" spans="2:16" x14ac:dyDescent="0.4">
      <c r="B108" s="8" t="s">
        <v>19</v>
      </c>
      <c r="C108" s="16" t="s">
        <v>18</v>
      </c>
      <c r="D108" s="16" t="s">
        <v>17</v>
      </c>
      <c r="E108" s="16" t="s">
        <v>16</v>
      </c>
      <c r="F108" s="16" t="s">
        <v>3</v>
      </c>
      <c r="G108" s="16" t="s">
        <v>119</v>
      </c>
      <c r="H108" s="16" t="s">
        <v>3</v>
      </c>
      <c r="K108" s="5"/>
      <c r="L108" s="8"/>
      <c r="M108" s="16" t="s">
        <v>54</v>
      </c>
      <c r="N108" s="16" t="s">
        <v>55</v>
      </c>
      <c r="O108" s="16" t="s">
        <v>118</v>
      </c>
      <c r="P108" s="5"/>
    </row>
    <row r="109" spans="2:16" x14ac:dyDescent="0.4">
      <c r="B109" s="8"/>
      <c r="C109" s="10"/>
      <c r="D109" s="10"/>
      <c r="E109" s="10"/>
      <c r="F109" s="9">
        <f>IF(E109="B1",1,IF(E109="B2",2,IF(E109="C1",3,IF(E109="C2",4,0))))</f>
        <v>0</v>
      </c>
      <c r="G109" s="34">
        <v>1</v>
      </c>
      <c r="H109" s="9">
        <f>+F109*G109</f>
        <v>0</v>
      </c>
      <c r="K109" s="5"/>
      <c r="L109" s="8"/>
      <c r="M109" s="10"/>
      <c r="N109" s="10"/>
      <c r="O109" s="1"/>
      <c r="P109" s="5"/>
    </row>
    <row r="110" spans="2:16" x14ac:dyDescent="0.4">
      <c r="B110" s="8"/>
      <c r="C110" s="10"/>
      <c r="D110" s="10"/>
      <c r="E110" s="10"/>
      <c r="F110" s="9">
        <f t="shared" ref="F110:F113" si="16">IF(E110="B1",1,IF(E110="B2",2,IF(E110="C1",3,IF(E110="C2",4,0))))</f>
        <v>0</v>
      </c>
      <c r="G110" s="34">
        <v>1</v>
      </c>
      <c r="H110" s="9">
        <f t="shared" ref="H110:H113" si="17">+F110*G110</f>
        <v>0</v>
      </c>
      <c r="K110" s="5"/>
      <c r="L110" s="8"/>
      <c r="M110" s="10"/>
      <c r="N110" s="10"/>
      <c r="O110" s="1"/>
      <c r="P110" s="5"/>
    </row>
    <row r="111" spans="2:16" x14ac:dyDescent="0.4">
      <c r="B111" s="8"/>
      <c r="C111" s="10"/>
      <c r="D111" s="10"/>
      <c r="E111" s="10"/>
      <c r="F111" s="9">
        <f t="shared" si="16"/>
        <v>0</v>
      </c>
      <c r="G111" s="34">
        <v>1</v>
      </c>
      <c r="H111" s="9">
        <f t="shared" si="17"/>
        <v>0</v>
      </c>
      <c r="K111" s="5"/>
      <c r="L111" s="8"/>
      <c r="M111" s="10"/>
      <c r="N111" s="10"/>
      <c r="O111" s="1"/>
      <c r="P111" s="5"/>
    </row>
    <row r="112" spans="2:16" x14ac:dyDescent="0.4">
      <c r="B112" s="8"/>
      <c r="C112" s="10"/>
      <c r="D112" s="10"/>
      <c r="E112" s="10"/>
      <c r="F112" s="9">
        <f t="shared" si="16"/>
        <v>0</v>
      </c>
      <c r="G112" s="34">
        <v>1</v>
      </c>
      <c r="H112" s="9">
        <f t="shared" si="17"/>
        <v>0</v>
      </c>
      <c r="K112" s="5"/>
      <c r="L112" s="8"/>
      <c r="M112" s="10"/>
      <c r="N112" s="10"/>
      <c r="O112" s="1"/>
      <c r="P112" s="5"/>
    </row>
    <row r="113" spans="2:16" x14ac:dyDescent="0.4">
      <c r="B113" s="8"/>
      <c r="C113" s="10"/>
      <c r="D113" s="10"/>
      <c r="E113" s="10"/>
      <c r="F113" s="9">
        <f t="shared" si="16"/>
        <v>0</v>
      </c>
      <c r="G113" s="34">
        <v>1</v>
      </c>
      <c r="H113" s="9">
        <f t="shared" si="17"/>
        <v>0</v>
      </c>
      <c r="K113" s="5"/>
      <c r="L113" s="8"/>
      <c r="M113" s="10"/>
      <c r="N113" s="10"/>
      <c r="O113" s="1"/>
      <c r="P113" s="5"/>
    </row>
    <row r="114" spans="2:16" x14ac:dyDescent="0.4">
      <c r="B114" s="8"/>
      <c r="F114" s="9">
        <f>+MIN(SUM(F109:F113),4)</f>
        <v>0</v>
      </c>
      <c r="H114" s="9">
        <f>+MIN(SUM(H109:H113),4)</f>
        <v>0</v>
      </c>
      <c r="K114" s="5"/>
      <c r="L114" s="8"/>
      <c r="P114" s="5"/>
    </row>
    <row r="115" spans="2:16" x14ac:dyDescent="0.4">
      <c r="B115" s="8"/>
      <c r="K115" s="5"/>
      <c r="L115" s="8"/>
      <c r="P115" s="5"/>
    </row>
    <row r="116" spans="2:16" x14ac:dyDescent="0.4">
      <c r="B116" s="8" t="s">
        <v>15</v>
      </c>
      <c r="C116" s="16" t="s">
        <v>14</v>
      </c>
      <c r="D116" s="16" t="s">
        <v>3</v>
      </c>
      <c r="K116" s="5"/>
      <c r="L116" s="8"/>
      <c r="M116" s="16" t="s">
        <v>54</v>
      </c>
      <c r="N116" s="16" t="s">
        <v>55</v>
      </c>
      <c r="O116" s="16" t="s">
        <v>118</v>
      </c>
      <c r="P116" s="5"/>
    </row>
    <row r="117" spans="2:16" x14ac:dyDescent="0.4">
      <c r="B117" s="8"/>
      <c r="C117" s="10" t="s">
        <v>51</v>
      </c>
      <c r="D117" s="9">
        <f>IF(C117="A2",0.5,IF(C117="B1",1,IF(C117="B2",2,IF(C117="C1",3,IF(C117="C2",4,0)))))</f>
        <v>4</v>
      </c>
      <c r="K117" s="5"/>
      <c r="L117" s="8"/>
      <c r="M117" s="10"/>
      <c r="N117" s="10"/>
      <c r="O117" s="1"/>
      <c r="P117" s="5"/>
    </row>
    <row r="118" spans="2:16" ht="16.5" thickBot="1" x14ac:dyDescent="0.45">
      <c r="B118" s="8"/>
      <c r="K118" s="5"/>
      <c r="L118" s="8"/>
      <c r="P118" s="5"/>
    </row>
    <row r="119" spans="2:16" ht="16.5" thickBot="1" x14ac:dyDescent="0.45">
      <c r="B119" s="8"/>
      <c r="F119" s="9">
        <f>F114+D117</f>
        <v>4</v>
      </c>
      <c r="G119" s="7" t="s">
        <v>13</v>
      </c>
      <c r="H119" s="6">
        <f>H114+D117</f>
        <v>4</v>
      </c>
      <c r="K119" s="5"/>
      <c r="L119" s="8"/>
      <c r="P119" s="5"/>
    </row>
    <row r="120" spans="2:16" x14ac:dyDescent="0.4">
      <c r="B120" s="8"/>
      <c r="K120" s="5"/>
      <c r="L120" s="8"/>
      <c r="P120" s="5"/>
    </row>
    <row r="121" spans="2:16" x14ac:dyDescent="0.4">
      <c r="B121" s="8" t="s">
        <v>52</v>
      </c>
      <c r="C121" t="s">
        <v>116</v>
      </c>
      <c r="K121" s="5"/>
      <c r="L121" s="8"/>
      <c r="M121" s="16" t="s">
        <v>54</v>
      </c>
      <c r="N121" s="16" t="s">
        <v>55</v>
      </c>
      <c r="O121" s="16" t="s">
        <v>118</v>
      </c>
      <c r="P121" s="5"/>
    </row>
    <row r="122" spans="2:16" x14ac:dyDescent="0.4">
      <c r="B122" s="8"/>
      <c r="C122" s="16" t="s">
        <v>69</v>
      </c>
      <c r="D122" s="16" t="s">
        <v>8</v>
      </c>
      <c r="E122" s="16" t="s">
        <v>7</v>
      </c>
      <c r="F122" s="16" t="s">
        <v>3</v>
      </c>
      <c r="G122" s="16" t="s">
        <v>119</v>
      </c>
      <c r="H122" s="16" t="s">
        <v>3</v>
      </c>
      <c r="K122" s="5"/>
      <c r="L122" s="8"/>
      <c r="M122" s="10"/>
      <c r="N122" s="10"/>
      <c r="O122" s="1"/>
      <c r="P122" s="5"/>
    </row>
    <row r="123" spans="2:16" x14ac:dyDescent="0.4">
      <c r="B123" s="8"/>
      <c r="C123" s="10"/>
      <c r="D123" s="10"/>
      <c r="E123" s="10"/>
      <c r="F123" s="9">
        <f>MIN(E123/100,2)</f>
        <v>0</v>
      </c>
      <c r="G123" s="34">
        <v>1</v>
      </c>
      <c r="H123" s="9">
        <f>+F123*G123</f>
        <v>0</v>
      </c>
      <c r="K123" s="5"/>
      <c r="L123" s="8"/>
      <c r="M123" s="10"/>
      <c r="N123" s="10"/>
      <c r="O123" s="1"/>
      <c r="P123" s="5"/>
    </row>
    <row r="124" spans="2:16" x14ac:dyDescent="0.4">
      <c r="B124" s="8"/>
      <c r="C124" s="10"/>
      <c r="D124" s="10"/>
      <c r="E124" s="10"/>
      <c r="F124" s="9">
        <f t="shared" ref="F124:F127" si="18">MIN(E124/100,2)</f>
        <v>0</v>
      </c>
      <c r="G124" s="34">
        <v>1</v>
      </c>
      <c r="H124" s="9">
        <f t="shared" ref="H124:H127" si="19">+F124*G124</f>
        <v>0</v>
      </c>
      <c r="K124" s="5"/>
      <c r="L124" s="8"/>
      <c r="M124" s="10"/>
      <c r="N124" s="10"/>
      <c r="O124" s="1"/>
      <c r="P124" s="5"/>
    </row>
    <row r="125" spans="2:16" x14ac:dyDescent="0.4">
      <c r="B125" s="8"/>
      <c r="C125" s="10"/>
      <c r="D125" s="10"/>
      <c r="E125" s="10"/>
      <c r="F125" s="9">
        <f t="shared" si="18"/>
        <v>0</v>
      </c>
      <c r="G125" s="34">
        <v>1</v>
      </c>
      <c r="H125" s="9">
        <f t="shared" si="19"/>
        <v>0</v>
      </c>
      <c r="K125" s="5"/>
      <c r="L125" s="8"/>
      <c r="M125" s="10"/>
      <c r="N125" s="10"/>
      <c r="O125" s="1"/>
      <c r="P125" s="5"/>
    </row>
    <row r="126" spans="2:16" x14ac:dyDescent="0.4">
      <c r="B126" s="8"/>
      <c r="C126" s="10"/>
      <c r="D126" s="10"/>
      <c r="E126" s="10"/>
      <c r="F126" s="9">
        <f t="shared" si="18"/>
        <v>0</v>
      </c>
      <c r="G126" s="34">
        <v>1</v>
      </c>
      <c r="H126" s="9">
        <f t="shared" si="19"/>
        <v>0</v>
      </c>
      <c r="K126" s="5"/>
      <c r="L126" s="8"/>
      <c r="M126" s="10"/>
      <c r="N126" s="10"/>
      <c r="O126" s="1"/>
      <c r="P126" s="5"/>
    </row>
    <row r="127" spans="2:16" ht="16.5" thickBot="1" x14ac:dyDescent="0.45">
      <c r="B127" s="8"/>
      <c r="C127" s="10"/>
      <c r="D127" s="10"/>
      <c r="E127" s="10"/>
      <c r="F127" s="35">
        <f t="shared" si="18"/>
        <v>0</v>
      </c>
      <c r="G127" s="34">
        <v>1</v>
      </c>
      <c r="H127" s="9">
        <f t="shared" si="19"/>
        <v>0</v>
      </c>
      <c r="K127" s="5"/>
      <c r="L127" s="8"/>
      <c r="M127" s="10"/>
      <c r="N127" s="10"/>
      <c r="O127" s="1"/>
      <c r="P127" s="5"/>
    </row>
    <row r="128" spans="2:16" ht="16.5" thickBot="1" x14ac:dyDescent="0.45">
      <c r="B128" s="8"/>
      <c r="F128" s="9">
        <f>+MIN(SUM(F123:F127),2)</f>
        <v>0</v>
      </c>
      <c r="G128" s="24" t="s">
        <v>10</v>
      </c>
      <c r="H128" s="6">
        <f>+MIN(SUM(H123:H127),2)</f>
        <v>0</v>
      </c>
      <c r="K128" s="5"/>
      <c r="L128" s="8"/>
      <c r="P128" s="5"/>
    </row>
    <row r="129" spans="2:16" x14ac:dyDescent="0.4">
      <c r="B129" s="8"/>
      <c r="K129" s="5"/>
      <c r="L129" s="8"/>
      <c r="P129" s="5"/>
    </row>
    <row r="130" spans="2:16" x14ac:dyDescent="0.4">
      <c r="B130" s="8" t="s">
        <v>9</v>
      </c>
      <c r="C130" s="16" t="s">
        <v>68</v>
      </c>
      <c r="D130" s="16" t="s">
        <v>8</v>
      </c>
      <c r="E130" s="16" t="s">
        <v>3</v>
      </c>
      <c r="F130" s="16" t="s">
        <v>119</v>
      </c>
      <c r="G130" s="16" t="s">
        <v>3</v>
      </c>
      <c r="K130" s="5"/>
      <c r="L130" s="8"/>
      <c r="M130" s="16" t="s">
        <v>54</v>
      </c>
      <c r="N130" s="16" t="s">
        <v>55</v>
      </c>
      <c r="O130" s="16" t="s">
        <v>118</v>
      </c>
      <c r="P130" s="5"/>
    </row>
    <row r="131" spans="2:16" x14ac:dyDescent="0.4">
      <c r="B131" s="8"/>
      <c r="C131" s="10"/>
      <c r="D131" s="10"/>
      <c r="E131" s="9">
        <f>+IF(C131&lt;&gt;"",2,0)</f>
        <v>0</v>
      </c>
      <c r="F131" s="34">
        <v>1</v>
      </c>
      <c r="G131" s="9">
        <f>+E131*F131</f>
        <v>0</v>
      </c>
      <c r="K131" s="5"/>
      <c r="L131" s="8"/>
      <c r="M131" s="10"/>
      <c r="N131" s="10"/>
      <c r="O131" s="1"/>
      <c r="P131" s="5"/>
    </row>
    <row r="132" spans="2:16" x14ac:dyDescent="0.4">
      <c r="B132" s="8"/>
      <c r="C132" s="10"/>
      <c r="D132" s="10"/>
      <c r="E132" s="9">
        <f>+IF(C132&lt;&gt;"",2,0)</f>
        <v>0</v>
      </c>
      <c r="F132" s="34">
        <v>1</v>
      </c>
      <c r="G132" s="9">
        <f t="shared" ref="G132:G135" si="20">+E132*F132</f>
        <v>0</v>
      </c>
      <c r="K132" s="5"/>
      <c r="L132" s="8"/>
      <c r="M132" s="10"/>
      <c r="N132" s="10"/>
      <c r="O132" s="1"/>
      <c r="P132" s="5"/>
    </row>
    <row r="133" spans="2:16" x14ac:dyDescent="0.4">
      <c r="B133" s="8"/>
      <c r="C133" s="10"/>
      <c r="D133" s="10"/>
      <c r="E133" s="9">
        <f>+IF(C133&lt;&gt;"",2,0)</f>
        <v>0</v>
      </c>
      <c r="F133" s="34">
        <v>1</v>
      </c>
      <c r="G133" s="9">
        <f t="shared" si="20"/>
        <v>0</v>
      </c>
      <c r="K133" s="5"/>
      <c r="L133" s="8"/>
      <c r="M133" s="10"/>
      <c r="N133" s="10"/>
      <c r="O133" s="1"/>
      <c r="P133" s="5"/>
    </row>
    <row r="134" spans="2:16" x14ac:dyDescent="0.4">
      <c r="B134" s="8"/>
      <c r="C134" s="10"/>
      <c r="D134" s="10"/>
      <c r="E134" s="9">
        <f>+IF(C134&lt;&gt;"",2,0)</f>
        <v>0</v>
      </c>
      <c r="F134" s="34">
        <v>1</v>
      </c>
      <c r="G134" s="9">
        <f t="shared" si="20"/>
        <v>0</v>
      </c>
      <c r="K134" s="5"/>
      <c r="L134" s="8"/>
      <c r="M134" s="10"/>
      <c r="N134" s="10"/>
      <c r="O134" s="1"/>
      <c r="P134" s="5"/>
    </row>
    <row r="135" spans="2:16" ht="16.5" thickBot="1" x14ac:dyDescent="0.45">
      <c r="B135" s="8"/>
      <c r="C135" s="10"/>
      <c r="D135" s="10"/>
      <c r="E135" s="35">
        <f>+IF(C135&lt;&gt;"",2,0)</f>
        <v>0</v>
      </c>
      <c r="F135" s="34">
        <v>1</v>
      </c>
      <c r="G135" s="9">
        <f t="shared" si="20"/>
        <v>0</v>
      </c>
      <c r="K135" s="5"/>
      <c r="L135" s="8"/>
      <c r="M135" s="10"/>
      <c r="N135" s="10"/>
      <c r="O135" s="1"/>
      <c r="P135" s="5"/>
    </row>
    <row r="136" spans="2:16" ht="16.5" thickBot="1" x14ac:dyDescent="0.45">
      <c r="B136" s="8"/>
      <c r="E136" s="38">
        <f>+MIN(2,SUM(E131:E135))</f>
        <v>0</v>
      </c>
      <c r="F136" s="7" t="s">
        <v>6</v>
      </c>
      <c r="G136" s="14">
        <f>+MIN(2,SUM(G131:G135))</f>
        <v>0</v>
      </c>
      <c r="K136" s="5"/>
      <c r="L136" s="8"/>
      <c r="P136" s="5"/>
    </row>
    <row r="137" spans="2:16" ht="16.5" thickBot="1" x14ac:dyDescent="0.45">
      <c r="B137" s="4"/>
      <c r="C137" s="3"/>
      <c r="D137" s="3"/>
      <c r="E137" s="3"/>
      <c r="F137" s="3"/>
      <c r="G137" s="3"/>
      <c r="H137" s="3"/>
      <c r="I137" s="3"/>
      <c r="J137" s="3"/>
      <c r="K137" s="2"/>
      <c r="L137" s="4"/>
      <c r="M137" s="3"/>
      <c r="N137" s="3"/>
      <c r="O137" s="3"/>
      <c r="P137" s="2"/>
    </row>
  </sheetData>
  <mergeCells count="5">
    <mergeCell ref="L106:P106"/>
    <mergeCell ref="L2:P2"/>
    <mergeCell ref="L14:P14"/>
    <mergeCell ref="L55:P55"/>
    <mergeCell ref="L93:P93"/>
  </mergeCells>
  <dataValidations count="12">
    <dataValidation type="whole" operator="greaterThanOrEqual" allowBlank="1" showInputMessage="1" showErrorMessage="1" sqref="F82:F88" xr:uid="{B4E53889-DBD2-D748-8A9F-F25BB9203672}">
      <formula1>0</formula1>
    </dataValidation>
    <dataValidation type="list" allowBlank="1" showInputMessage="1" showErrorMessage="1" sqref="E109:E113 C117" xr:uid="{B2F0896A-DBE6-004E-999D-54EAE2D37FFD}">
      <formula1>"A1,A2,B1,B2,C1,C2"</formula1>
    </dataValidation>
    <dataValidation type="whole" operator="greaterThan" allowBlank="1" showInputMessage="1" showErrorMessage="1" sqref="E34:E44 E123:E127" xr:uid="{0AEE9A97-526F-F241-8FCD-EAFB6A9990F7}">
      <formula1>0</formula1>
    </dataValidation>
    <dataValidation type="date" allowBlank="1" showInputMessage="1" showErrorMessage="1" sqref="F59:F63 D67:D73" xr:uid="{A10F3A91-3B7F-C64C-8569-FACF7D84ACF4}">
      <formula1>1</formula1>
      <formula2>TODAY()</formula2>
    </dataValidation>
    <dataValidation type="list" allowBlank="1" showInputMessage="1" showErrorMessage="1" sqref="C11" xr:uid="{BD1FA284-5652-214B-AC54-E0D336262C51}">
      <formula1>"Sí,No"</formula1>
    </dataValidation>
    <dataValidation type="decimal" allowBlank="1" showInputMessage="1" showErrorMessage="1" sqref="G5:G8" xr:uid="{8E812F94-4343-3E40-BAC2-2D2CAEED2D7A}">
      <formula1>0</formula1>
      <formula2>10</formula2>
    </dataValidation>
    <dataValidation type="decimal" operator="greaterThanOrEqual" allowBlank="1" showInputMessage="1" showErrorMessage="1" sqref="F18:F25 C30 C78" xr:uid="{CC27DB57-E6D5-411B-8158-D46FE0D47A9B}">
      <formula1>0</formula1>
    </dataValidation>
    <dataValidation type="list" allowBlank="1" showInputMessage="1" showErrorMessage="1" sqref="C49:C51" xr:uid="{1FA0D2DB-0E55-43F5-AFB7-2E81419FBD8C}">
      <formula1>"Revista,Congreso docente,Libro docente"</formula1>
    </dataValidation>
    <dataValidation type="list" allowBlank="1" showInputMessage="1" showErrorMessage="1" sqref="F96:F102" xr:uid="{CD61A18F-598E-4CFA-923A-446D303D8594}">
      <formula1>"Tiempo Completo,Tiempo Parcial"</formula1>
    </dataValidation>
    <dataValidation type="list" allowBlank="1" showInputMessage="1" showErrorMessage="1" sqref="C5:C8" xr:uid="{0C63D6A8-30BB-4692-B2FF-528BE7703F84}">
      <formula1>"Grado,Máster oficial,Licenciatura,Arquitectura,Diplomatura"</formula1>
    </dataValidation>
    <dataValidation type="decimal" allowBlank="1" showInputMessage="1" showErrorMessage="1" sqref="I5:I8 H18:H25 E30 G34:G44 H49:H51 H59:H63 F67:F73 E78 H82:H88 H96:H102 G109:G113 G123:G127 F131:F135" xr:uid="{2EA5B144-6078-4962-ABB4-B2544A56DD37}">
      <formula1>0</formula1>
      <formula2>1</formula2>
    </dataValidation>
    <dataValidation allowBlank="1" showInputMessage="1" showErrorMessage="1" promptTitle="Autores" prompt="Deben introducirse los autores, separados por punto y coma." sqref="E49:E51 D59:D63" xr:uid="{BE76D097-BE90-4467-8B95-476F27E1AE74}"/>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15D05B4507DA4397EE0068D8ADE218" ma:contentTypeVersion="16" ma:contentTypeDescription="Crear nuevo documento." ma:contentTypeScope="" ma:versionID="bafc1650dc20a2d1178a53d4da90a6dc">
  <xsd:schema xmlns:xsd="http://www.w3.org/2001/XMLSchema" xmlns:xs="http://www.w3.org/2001/XMLSchema" xmlns:p="http://schemas.microsoft.com/office/2006/metadata/properties" xmlns:ns2="30918426-4c9d-4c87-a8c9-338cdc8d10e0" xmlns:ns3="20593d88-0bf2-4325-9905-7f47199b6045" targetNamespace="http://schemas.microsoft.com/office/2006/metadata/properties" ma:root="true" ma:fieldsID="bf52d6e706bba117510de2aa725f5293" ns2:_="" ns3:_="">
    <xsd:import namespace="30918426-4c9d-4c87-a8c9-338cdc8d10e0"/>
    <xsd:import namespace="20593d88-0bf2-4325-9905-7f47199b604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18426-4c9d-4c87-a8c9-338cdc8d1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02575e52-3e5f-4a4c-9122-9f0195bc6a02"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593d88-0bf2-4325-9905-7f47199b60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178046d-b924-452f-9380-7d15a425c0ee}" ma:internalName="TaxCatchAll" ma:showField="CatchAllData" ma:web="20593d88-0bf2-4325-9905-7f47199b60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7712B-3960-4161-A0C9-DBA2C51EBAC5}">
  <ds:schemaRefs>
    <ds:schemaRef ds:uri="http://schemas.microsoft.com/sharepoint/v3/contenttype/forms"/>
  </ds:schemaRefs>
</ds:datastoreItem>
</file>

<file path=customXml/itemProps2.xml><?xml version="1.0" encoding="utf-8"?>
<ds:datastoreItem xmlns:ds="http://schemas.openxmlformats.org/officeDocument/2006/customXml" ds:itemID="{992669D4-95EA-44E4-BF6C-666CACC98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18426-4c9d-4c87-a8c9-338cdc8d10e0"/>
    <ds:schemaRef ds:uri="20593d88-0bf2-4325-9905-7f47199b6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26</vt:i4>
      </vt:variant>
    </vt:vector>
  </HeadingPairs>
  <TitlesOfParts>
    <vt:vector size="28" baseType="lpstr">
      <vt:lpstr>Descripción</vt:lpstr>
      <vt:lpstr>Candidato(a)</vt:lpstr>
      <vt:lpstr>'Candidato(a)'!TotalA1</vt:lpstr>
      <vt:lpstr>'Candidato(a)'!TotalA1Pre</vt:lpstr>
      <vt:lpstr>'Candidato(a)'!TotalA2</vt:lpstr>
      <vt:lpstr>'Candidato(a)'!TotalB1</vt:lpstr>
      <vt:lpstr>'Candidato(a)'!TotalB1Pre</vt:lpstr>
      <vt:lpstr>'Candidato(a)'!TotalB2</vt:lpstr>
      <vt:lpstr>'Candidato(a)'!TotalB2Pre</vt:lpstr>
      <vt:lpstr>'Candidato(a)'!TotalB3</vt:lpstr>
      <vt:lpstr>'Candidato(a)'!TotalB3Pre</vt:lpstr>
      <vt:lpstr>'Candidato(a)'!TotalB4</vt:lpstr>
      <vt:lpstr>'Candidato(a)'!TotalB4Pre</vt:lpstr>
      <vt:lpstr>'Candidato(a)'!TotalC1</vt:lpstr>
      <vt:lpstr>'Candidato(a)'!TotalC1Pre</vt:lpstr>
      <vt:lpstr>'Candidato(a)'!TotalC2</vt:lpstr>
      <vt:lpstr>'Candidato(a)'!TotalC2Pre</vt:lpstr>
      <vt:lpstr>'Candidato(a)'!TotalC3</vt:lpstr>
      <vt:lpstr>'Candidato(a)'!TotalC3Pre</vt:lpstr>
      <vt:lpstr>'Candidato(a)'!TotalD1</vt:lpstr>
      <vt:lpstr>'Candidato(a)'!TotalD1Pre</vt:lpstr>
      <vt:lpstr>'Candidato(a)'!TotalE11</vt:lpstr>
      <vt:lpstr>'Candidato(a)'!TotalE11Pre</vt:lpstr>
      <vt:lpstr>'Candidato(a)'!TotalE12</vt:lpstr>
      <vt:lpstr>'Candidato(a)'!TotalE2</vt:lpstr>
      <vt:lpstr>'Candidato(a)'!TotalE2Pre</vt:lpstr>
      <vt:lpstr>'Candidato(a)'!TotalE3</vt:lpstr>
      <vt:lpstr>'Candidato(a)'!TotalE3Pre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Camacho Torregrosa</dc:creator>
  <cp:lastModifiedBy>Francisco Javier Camacho Torregrosa</cp:lastModifiedBy>
  <dcterms:created xsi:type="dcterms:W3CDTF">2024-05-01T09:01:57Z</dcterms:created>
  <dcterms:modified xsi:type="dcterms:W3CDTF">2024-07-16T21:43:29Z</dcterms:modified>
</cp:coreProperties>
</file>