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theme/themeOverride9.xml" ContentType="application/vnd.openxmlformats-officedocument.themeOverride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theme/themeOverride10.xml" ContentType="application/vnd.openxmlformats-officedocument.themeOverride+xml"/>
  <Override PartName="/xl/charts/chart12.xml" ContentType="application/vnd.openxmlformats-officedocument.drawingml.chart+xml"/>
  <Override PartName="/xl/theme/themeOverride11.xml" ContentType="application/vnd.openxmlformats-officedocument.themeOverride+xml"/>
  <Override PartName="/xl/charts/chart13.xml" ContentType="application/vnd.openxmlformats-officedocument.drawingml.chart+xml"/>
  <Override PartName="/xl/theme/themeOverride12.xml" ContentType="application/vnd.openxmlformats-officedocument.themeOverride+xml"/>
  <Override PartName="/xl/charts/chart14.xml" ContentType="application/vnd.openxmlformats-officedocument.drawingml.chart+xml"/>
  <Override PartName="/xl/theme/themeOverride13.xml" ContentType="application/vnd.openxmlformats-officedocument.themeOverride+xml"/>
  <Override PartName="/xl/charts/chart15.xml" ContentType="application/vnd.openxmlformats-officedocument.drawingml.chart+xml"/>
  <Override PartName="/xl/theme/themeOverride14.xml" ContentType="application/vnd.openxmlformats-officedocument.themeOverride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theme/themeOverride15.xml" ContentType="application/vnd.openxmlformats-officedocument.themeOverride+xml"/>
  <Override PartName="/xl/charts/chart17.xml" ContentType="application/vnd.openxmlformats-officedocument.drawingml.chart+xml"/>
  <Override PartName="/xl/theme/themeOverride16.xml" ContentType="application/vnd.openxmlformats-officedocument.themeOverride+xml"/>
  <Override PartName="/xl/charts/chart18.xml" ContentType="application/vnd.openxmlformats-officedocument.drawingml.chart+xml"/>
  <Override PartName="/xl/theme/themeOverride17.xml" ContentType="application/vnd.openxmlformats-officedocument.themeOverride+xml"/>
  <Override PartName="/xl/charts/chart19.xml" ContentType="application/vnd.openxmlformats-officedocument.drawingml.chart+xml"/>
  <Override PartName="/xl/theme/themeOverride18.xml" ContentType="application/vnd.openxmlformats-officedocument.themeOverride+xml"/>
  <Override PartName="/xl/charts/chart20.xml" ContentType="application/vnd.openxmlformats-officedocument.drawingml.chart+xml"/>
  <Override PartName="/xl/theme/themeOverride19.xml" ContentType="application/vnd.openxmlformats-officedocument.themeOverride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theme/themeOverride20.xml" ContentType="application/vnd.openxmlformats-officedocument.themeOverride+xml"/>
  <Override PartName="/xl/charts/chart22.xml" ContentType="application/vnd.openxmlformats-officedocument.drawingml.chart+xml"/>
  <Override PartName="/xl/theme/themeOverride21.xml" ContentType="application/vnd.openxmlformats-officedocument.themeOverride+xml"/>
  <Override PartName="/xl/charts/chart23.xml" ContentType="application/vnd.openxmlformats-officedocument.drawingml.chart+xml"/>
  <Override PartName="/xl/theme/themeOverride22.xml" ContentType="application/vnd.openxmlformats-officedocument.themeOverride+xml"/>
  <Override PartName="/xl/charts/chart24.xml" ContentType="application/vnd.openxmlformats-officedocument.drawingml.chart+xml"/>
  <Override PartName="/xl/theme/themeOverride23.xml" ContentType="application/vnd.openxmlformats-officedocument.themeOverride+xml"/>
  <Override PartName="/xl/charts/chart25.xml" ContentType="application/vnd.openxmlformats-officedocument.drawingml.chart+xml"/>
  <Override PartName="/xl/theme/themeOverride24.xml" ContentType="application/vnd.openxmlformats-officedocument.themeOverride+xml"/>
  <Override PartName="/xl/drawings/drawing6.xml" ContentType="application/vnd.openxmlformats-officedocument.drawing+xml"/>
  <Override PartName="/xl/charts/chart26.xml" ContentType="application/vnd.openxmlformats-officedocument.drawingml.chart+xml"/>
  <Override PartName="/xl/theme/themeOverride25.xml" ContentType="application/vnd.openxmlformats-officedocument.themeOverride+xml"/>
  <Override PartName="/xl/charts/chart27.xml" ContentType="application/vnd.openxmlformats-officedocument.drawingml.chart+xml"/>
  <Override PartName="/xl/theme/themeOverride26.xml" ContentType="application/vnd.openxmlformats-officedocument.themeOverride+xml"/>
  <Override PartName="/xl/charts/chart28.xml" ContentType="application/vnd.openxmlformats-officedocument.drawingml.chart+xml"/>
  <Override PartName="/xl/theme/themeOverride27.xml" ContentType="application/vnd.openxmlformats-officedocument.themeOverride+xml"/>
  <Override PartName="/xl/charts/chart29.xml" ContentType="application/vnd.openxmlformats-officedocument.drawingml.chart+xml"/>
  <Override PartName="/xl/theme/themeOverride28.xml" ContentType="application/vnd.openxmlformats-officedocument.themeOverride+xml"/>
  <Override PartName="/xl/charts/chart30.xml" ContentType="application/vnd.openxmlformats-officedocument.drawingml.chart+xml"/>
  <Override PartName="/xl/theme/themeOverride29.xml" ContentType="application/vnd.openxmlformats-officedocument.themeOverride+xml"/>
  <Override PartName="/xl/drawings/drawing7.xml" ContentType="application/vnd.openxmlformats-officedocument.drawing+xml"/>
  <Override PartName="/xl/charts/chart31.xml" ContentType="application/vnd.openxmlformats-officedocument.drawingml.chart+xml"/>
  <Override PartName="/xl/theme/themeOverride30.xml" ContentType="application/vnd.openxmlformats-officedocument.themeOverride+xml"/>
  <Override PartName="/xl/charts/chart32.xml" ContentType="application/vnd.openxmlformats-officedocument.drawingml.chart+xml"/>
  <Override PartName="/xl/theme/themeOverride31.xml" ContentType="application/vnd.openxmlformats-officedocument.themeOverride+xml"/>
  <Override PartName="/xl/charts/chart33.xml" ContentType="application/vnd.openxmlformats-officedocument.drawingml.chart+xml"/>
  <Override PartName="/xl/theme/themeOverride32.xml" ContentType="application/vnd.openxmlformats-officedocument.themeOverride+xml"/>
  <Override PartName="/xl/charts/chart34.xml" ContentType="application/vnd.openxmlformats-officedocument.drawingml.chart+xml"/>
  <Override PartName="/xl/theme/themeOverride33.xml" ContentType="application/vnd.openxmlformats-officedocument.themeOverride+xml"/>
  <Override PartName="/xl/charts/chart35.xml" ContentType="application/vnd.openxmlformats-officedocument.drawingml.chart+xml"/>
  <Override PartName="/xl/theme/themeOverride34.xml" ContentType="application/vnd.openxmlformats-officedocument.themeOverride+xml"/>
  <Override PartName="/xl/drawings/drawing8.xml" ContentType="application/vnd.openxmlformats-officedocument.drawing+xml"/>
  <Override PartName="/xl/charts/chart36.xml" ContentType="application/vnd.openxmlformats-officedocument.drawingml.chart+xml"/>
  <Override PartName="/xl/theme/themeOverride35.xml" ContentType="application/vnd.openxmlformats-officedocument.themeOverride+xml"/>
  <Override PartName="/xl/charts/chart37.xml" ContentType="application/vnd.openxmlformats-officedocument.drawingml.chart+xml"/>
  <Override PartName="/xl/theme/themeOverride36.xml" ContentType="application/vnd.openxmlformats-officedocument.themeOverride+xml"/>
  <Override PartName="/xl/charts/chart38.xml" ContentType="application/vnd.openxmlformats-officedocument.drawingml.chart+xml"/>
  <Override PartName="/xl/theme/themeOverride37.xml" ContentType="application/vnd.openxmlformats-officedocument.themeOverride+xml"/>
  <Override PartName="/xl/charts/chart39.xml" ContentType="application/vnd.openxmlformats-officedocument.drawingml.chart+xml"/>
  <Override PartName="/xl/theme/themeOverride38.xml" ContentType="application/vnd.openxmlformats-officedocument.themeOverride+xml"/>
  <Override PartName="/xl/charts/chart40.xml" ContentType="application/vnd.openxmlformats-officedocument.drawingml.chart+xml"/>
  <Override PartName="/xl/theme/themeOverride39.xml" ContentType="application/vnd.openxmlformats-officedocument.themeOverride+xml"/>
  <Override PartName="/xl/drawings/drawing9.xml" ContentType="application/vnd.openxmlformats-officedocument.drawing+xml"/>
  <Override PartName="/xl/charts/chart41.xml" ContentType="application/vnd.openxmlformats-officedocument.drawingml.chart+xml"/>
  <Override PartName="/xl/theme/themeOverride40.xml" ContentType="application/vnd.openxmlformats-officedocument.themeOverride+xml"/>
  <Override PartName="/xl/charts/chart42.xml" ContentType="application/vnd.openxmlformats-officedocument.drawingml.chart+xml"/>
  <Override PartName="/xl/theme/themeOverride41.xml" ContentType="application/vnd.openxmlformats-officedocument.themeOverride+xml"/>
  <Override PartName="/xl/charts/chart43.xml" ContentType="application/vnd.openxmlformats-officedocument.drawingml.chart+xml"/>
  <Override PartName="/xl/theme/themeOverride42.xml" ContentType="application/vnd.openxmlformats-officedocument.themeOverride+xml"/>
  <Override PartName="/xl/charts/chart44.xml" ContentType="application/vnd.openxmlformats-officedocument.drawingml.chart+xml"/>
  <Override PartName="/xl/theme/themeOverride43.xml" ContentType="application/vnd.openxmlformats-officedocument.themeOverride+xml"/>
  <Override PartName="/xl/charts/chart45.xml" ContentType="application/vnd.openxmlformats-officedocument.drawingml.chart+xml"/>
  <Override PartName="/xl/theme/themeOverride44.xml" ContentType="application/vnd.openxmlformats-officedocument.themeOverride+xml"/>
  <Override PartName="/xl/drawings/drawing10.xml" ContentType="application/vnd.openxmlformats-officedocument.drawing+xml"/>
  <Override PartName="/xl/charts/chart46.xml" ContentType="application/vnd.openxmlformats-officedocument.drawingml.chart+xml"/>
  <Override PartName="/xl/theme/themeOverride45.xml" ContentType="application/vnd.openxmlformats-officedocument.themeOverride+xml"/>
  <Override PartName="/xl/charts/chart47.xml" ContentType="application/vnd.openxmlformats-officedocument.drawingml.chart+xml"/>
  <Override PartName="/xl/theme/themeOverride46.xml" ContentType="application/vnd.openxmlformats-officedocument.themeOverride+xml"/>
  <Override PartName="/xl/charts/chart48.xml" ContentType="application/vnd.openxmlformats-officedocument.drawingml.chart+xml"/>
  <Override PartName="/xl/theme/themeOverride47.xml" ContentType="application/vnd.openxmlformats-officedocument.themeOverride+xml"/>
  <Override PartName="/xl/charts/chart49.xml" ContentType="application/vnd.openxmlformats-officedocument.drawingml.chart+xml"/>
  <Override PartName="/xl/theme/themeOverride48.xml" ContentType="application/vnd.openxmlformats-officedocument.themeOverride+xml"/>
  <Override PartName="/xl/charts/chart50.xml" ContentType="application/vnd.openxmlformats-officedocument.drawingml.chart+xml"/>
  <Override PartName="/xl/theme/themeOverride49.xml" ContentType="application/vnd.openxmlformats-officedocument.themeOverride+xml"/>
  <Override PartName="/xl/drawings/drawing11.xml" ContentType="application/vnd.openxmlformats-officedocument.drawing+xml"/>
  <Override PartName="/xl/charts/chart51.xml" ContentType="application/vnd.openxmlformats-officedocument.drawingml.chart+xml"/>
  <Override PartName="/xl/theme/themeOverride50.xml" ContentType="application/vnd.openxmlformats-officedocument.themeOverride+xml"/>
  <Override PartName="/xl/charts/chart52.xml" ContentType="application/vnd.openxmlformats-officedocument.drawingml.chart+xml"/>
  <Override PartName="/xl/theme/themeOverride51.xml" ContentType="application/vnd.openxmlformats-officedocument.themeOverride+xml"/>
  <Override PartName="/xl/charts/chart53.xml" ContentType="application/vnd.openxmlformats-officedocument.drawingml.chart+xml"/>
  <Override PartName="/xl/theme/themeOverride52.xml" ContentType="application/vnd.openxmlformats-officedocument.themeOverride+xml"/>
  <Override PartName="/xl/charts/chart54.xml" ContentType="application/vnd.openxmlformats-officedocument.drawingml.chart+xml"/>
  <Override PartName="/xl/theme/themeOverride53.xml" ContentType="application/vnd.openxmlformats-officedocument.themeOverride+xml"/>
  <Override PartName="/xl/charts/chart55.xml" ContentType="application/vnd.openxmlformats-officedocument.drawingml.chart+xml"/>
  <Override PartName="/xl/theme/themeOverride54.xml" ContentType="application/vnd.openxmlformats-officedocument.themeOverride+xml"/>
  <Override PartName="/xl/drawings/drawing12.xml" ContentType="application/vnd.openxmlformats-officedocument.drawing+xml"/>
  <Override PartName="/xl/charts/chart56.xml" ContentType="application/vnd.openxmlformats-officedocument.drawingml.chart+xml"/>
  <Override PartName="/xl/theme/themeOverride55.xml" ContentType="application/vnd.openxmlformats-officedocument.themeOverride+xml"/>
  <Override PartName="/xl/charts/chart57.xml" ContentType="application/vnd.openxmlformats-officedocument.drawingml.chart+xml"/>
  <Override PartName="/xl/theme/themeOverride56.xml" ContentType="application/vnd.openxmlformats-officedocument.themeOverride+xml"/>
  <Override PartName="/xl/charts/chart58.xml" ContentType="application/vnd.openxmlformats-officedocument.drawingml.chart+xml"/>
  <Override PartName="/xl/theme/themeOverride57.xml" ContentType="application/vnd.openxmlformats-officedocument.themeOverride+xml"/>
  <Override PartName="/xl/charts/chart59.xml" ContentType="application/vnd.openxmlformats-officedocument.drawingml.chart+xml"/>
  <Override PartName="/xl/theme/themeOverride58.xml" ContentType="application/vnd.openxmlformats-officedocument.themeOverride+xml"/>
  <Override PartName="/xl/charts/chart60.xml" ContentType="application/vnd.openxmlformats-officedocument.drawingml.chart+xml"/>
  <Override PartName="/xl/theme/themeOverride59.xml" ContentType="application/vnd.openxmlformats-officedocument.themeOverride+xml"/>
  <Override PartName="/xl/drawings/drawing13.xml" ContentType="application/vnd.openxmlformats-officedocument.drawing+xml"/>
  <Override PartName="/xl/charts/chart61.xml" ContentType="application/vnd.openxmlformats-officedocument.drawingml.chart+xml"/>
  <Override PartName="/xl/theme/themeOverride60.xml" ContentType="application/vnd.openxmlformats-officedocument.themeOverride+xml"/>
  <Override PartName="/xl/charts/chart62.xml" ContentType="application/vnd.openxmlformats-officedocument.drawingml.chart+xml"/>
  <Override PartName="/xl/theme/themeOverride61.xml" ContentType="application/vnd.openxmlformats-officedocument.themeOverride+xml"/>
  <Override PartName="/xl/charts/chart63.xml" ContentType="application/vnd.openxmlformats-officedocument.drawingml.chart+xml"/>
  <Override PartName="/xl/theme/themeOverride62.xml" ContentType="application/vnd.openxmlformats-officedocument.themeOverride+xml"/>
  <Override PartName="/xl/charts/chart64.xml" ContentType="application/vnd.openxmlformats-officedocument.drawingml.chart+xml"/>
  <Override PartName="/xl/theme/themeOverride63.xml" ContentType="application/vnd.openxmlformats-officedocument.themeOverride+xml"/>
  <Override PartName="/xl/charts/chart65.xml" ContentType="application/vnd.openxmlformats-officedocument.drawingml.chart+xml"/>
  <Override PartName="/xl/theme/themeOverride64.xml" ContentType="application/vnd.openxmlformats-officedocument.themeOverride+xml"/>
  <Override PartName="/xl/drawings/drawing14.xml" ContentType="application/vnd.openxmlformats-officedocument.drawing+xml"/>
  <Override PartName="/xl/charts/chart66.xml" ContentType="application/vnd.openxmlformats-officedocument.drawingml.chart+xml"/>
  <Override PartName="/xl/theme/themeOverride65.xml" ContentType="application/vnd.openxmlformats-officedocument.themeOverride+xml"/>
  <Override PartName="/xl/charts/chart67.xml" ContentType="application/vnd.openxmlformats-officedocument.drawingml.chart+xml"/>
  <Override PartName="/xl/theme/themeOverride66.xml" ContentType="application/vnd.openxmlformats-officedocument.themeOverride+xml"/>
  <Override PartName="/xl/charts/chart68.xml" ContentType="application/vnd.openxmlformats-officedocument.drawingml.chart+xml"/>
  <Override PartName="/xl/theme/themeOverride67.xml" ContentType="application/vnd.openxmlformats-officedocument.themeOverride+xml"/>
  <Override PartName="/xl/charts/chart69.xml" ContentType="application/vnd.openxmlformats-officedocument.drawingml.chart+xml"/>
  <Override PartName="/xl/theme/themeOverride68.xml" ContentType="application/vnd.openxmlformats-officedocument.themeOverride+xml"/>
  <Override PartName="/xl/charts/chart70.xml" ContentType="application/vnd.openxmlformats-officedocument.drawingml.chart+xml"/>
  <Override PartName="/xl/theme/themeOverride69.xml" ContentType="application/vnd.openxmlformats-officedocument.themeOverride+xml"/>
  <Override PartName="/xl/drawings/drawing15.xml" ContentType="application/vnd.openxmlformats-officedocument.drawing+xml"/>
  <Override PartName="/xl/charts/chart71.xml" ContentType="application/vnd.openxmlformats-officedocument.drawingml.chart+xml"/>
  <Override PartName="/xl/theme/themeOverride70.xml" ContentType="application/vnd.openxmlformats-officedocument.themeOverride+xml"/>
  <Override PartName="/xl/charts/chart72.xml" ContentType="application/vnd.openxmlformats-officedocument.drawingml.chart+xml"/>
  <Override PartName="/xl/theme/themeOverride71.xml" ContentType="application/vnd.openxmlformats-officedocument.themeOverride+xml"/>
  <Override PartName="/xl/charts/chart73.xml" ContentType="application/vnd.openxmlformats-officedocument.drawingml.chart+xml"/>
  <Override PartName="/xl/theme/themeOverride72.xml" ContentType="application/vnd.openxmlformats-officedocument.themeOverride+xml"/>
  <Override PartName="/xl/charts/chart74.xml" ContentType="application/vnd.openxmlformats-officedocument.drawingml.chart+xml"/>
  <Override PartName="/xl/theme/themeOverride73.xml" ContentType="application/vnd.openxmlformats-officedocument.themeOverride+xml"/>
  <Override PartName="/xl/charts/chart75.xml" ContentType="application/vnd.openxmlformats-officedocument.drawingml.chart+xml"/>
  <Override PartName="/xl/theme/themeOverride74.xml" ContentType="application/vnd.openxmlformats-officedocument.themeOverride+xml"/>
  <Override PartName="/xl/drawings/drawing16.xml" ContentType="application/vnd.openxmlformats-officedocument.drawing+xml"/>
  <Override PartName="/xl/charts/chart76.xml" ContentType="application/vnd.openxmlformats-officedocument.drawingml.chart+xml"/>
  <Override PartName="/xl/theme/themeOverride75.xml" ContentType="application/vnd.openxmlformats-officedocument.themeOverride+xml"/>
  <Override PartName="/xl/charts/chart77.xml" ContentType="application/vnd.openxmlformats-officedocument.drawingml.chart+xml"/>
  <Override PartName="/xl/theme/themeOverride76.xml" ContentType="application/vnd.openxmlformats-officedocument.themeOverride+xml"/>
  <Override PartName="/xl/charts/chart78.xml" ContentType="application/vnd.openxmlformats-officedocument.drawingml.chart+xml"/>
  <Override PartName="/xl/theme/themeOverride77.xml" ContentType="application/vnd.openxmlformats-officedocument.themeOverride+xml"/>
  <Override PartName="/xl/charts/chart79.xml" ContentType="application/vnd.openxmlformats-officedocument.drawingml.chart+xml"/>
  <Override PartName="/xl/theme/themeOverride78.xml" ContentType="application/vnd.openxmlformats-officedocument.themeOverride+xml"/>
  <Override PartName="/xl/charts/chart80.xml" ContentType="application/vnd.openxmlformats-officedocument.drawingml.chart+xml"/>
  <Override PartName="/xl/theme/themeOverride79.xml" ContentType="application/vnd.openxmlformats-officedocument.themeOverride+xml"/>
  <Override PartName="/xl/drawings/drawing17.xml" ContentType="application/vnd.openxmlformats-officedocument.drawing+xml"/>
  <Override PartName="/xl/charts/chart81.xml" ContentType="application/vnd.openxmlformats-officedocument.drawingml.chart+xml"/>
  <Override PartName="/xl/theme/themeOverride80.xml" ContentType="application/vnd.openxmlformats-officedocument.themeOverride+xml"/>
  <Override PartName="/xl/charts/chart82.xml" ContentType="application/vnd.openxmlformats-officedocument.drawingml.chart+xml"/>
  <Override PartName="/xl/theme/themeOverride81.xml" ContentType="application/vnd.openxmlformats-officedocument.themeOverride+xml"/>
  <Override PartName="/xl/charts/chart83.xml" ContentType="application/vnd.openxmlformats-officedocument.drawingml.chart+xml"/>
  <Override PartName="/xl/theme/themeOverride82.xml" ContentType="application/vnd.openxmlformats-officedocument.themeOverride+xml"/>
  <Override PartName="/xl/charts/chart84.xml" ContentType="application/vnd.openxmlformats-officedocument.drawingml.chart+xml"/>
  <Override PartName="/xl/theme/themeOverride83.xml" ContentType="application/vnd.openxmlformats-officedocument.themeOverride+xml"/>
  <Override PartName="/xl/charts/chart85.xml" ContentType="application/vnd.openxmlformats-officedocument.drawingml.chart+xml"/>
  <Override PartName="/xl/theme/themeOverride84.xml" ContentType="application/vnd.openxmlformats-officedocument.themeOverride+xml"/>
  <Override PartName="/xl/drawings/drawing18.xml" ContentType="application/vnd.openxmlformats-officedocument.drawing+xml"/>
  <Override PartName="/xl/charts/chart86.xml" ContentType="application/vnd.openxmlformats-officedocument.drawingml.chart+xml"/>
  <Override PartName="/xl/theme/themeOverride85.xml" ContentType="application/vnd.openxmlformats-officedocument.themeOverride+xml"/>
  <Override PartName="/xl/charts/chart87.xml" ContentType="application/vnd.openxmlformats-officedocument.drawingml.chart+xml"/>
  <Override PartName="/xl/theme/themeOverride86.xml" ContentType="application/vnd.openxmlformats-officedocument.themeOverride+xml"/>
  <Override PartName="/xl/charts/chart88.xml" ContentType="application/vnd.openxmlformats-officedocument.drawingml.chart+xml"/>
  <Override PartName="/xl/theme/themeOverride87.xml" ContentType="application/vnd.openxmlformats-officedocument.themeOverride+xml"/>
  <Override PartName="/xl/charts/chart89.xml" ContentType="application/vnd.openxmlformats-officedocument.drawingml.chart+xml"/>
  <Override PartName="/xl/theme/themeOverride88.xml" ContentType="application/vnd.openxmlformats-officedocument.themeOverride+xml"/>
  <Override PartName="/xl/charts/chart90.xml" ContentType="application/vnd.openxmlformats-officedocument.drawingml.chart+xml"/>
  <Override PartName="/xl/theme/themeOverride89.xml" ContentType="application/vnd.openxmlformats-officedocument.themeOverride+xml"/>
  <Override PartName="/xl/drawings/drawing19.xml" ContentType="application/vnd.openxmlformats-officedocument.drawing+xml"/>
  <Override PartName="/xl/charts/chart91.xml" ContentType="application/vnd.openxmlformats-officedocument.drawingml.chart+xml"/>
  <Override PartName="/xl/theme/themeOverride90.xml" ContentType="application/vnd.openxmlformats-officedocument.themeOverride+xml"/>
  <Override PartName="/xl/charts/chart92.xml" ContentType="application/vnd.openxmlformats-officedocument.drawingml.chart+xml"/>
  <Override PartName="/xl/theme/themeOverride91.xml" ContentType="application/vnd.openxmlformats-officedocument.themeOverride+xml"/>
  <Override PartName="/xl/charts/chart93.xml" ContentType="application/vnd.openxmlformats-officedocument.drawingml.chart+xml"/>
  <Override PartName="/xl/theme/themeOverride92.xml" ContentType="application/vnd.openxmlformats-officedocument.themeOverride+xml"/>
  <Override PartName="/xl/charts/chart94.xml" ContentType="application/vnd.openxmlformats-officedocument.drawingml.chart+xml"/>
  <Override PartName="/xl/theme/themeOverride93.xml" ContentType="application/vnd.openxmlformats-officedocument.themeOverride+xml"/>
  <Override PartName="/xl/charts/chart95.xml" ContentType="application/vnd.openxmlformats-officedocument.drawingml.chart+xml"/>
  <Override PartName="/xl/theme/themeOverride94.xml" ContentType="application/vnd.openxmlformats-officedocument.themeOverride+xml"/>
  <Override PartName="/xl/drawings/drawing20.xml" ContentType="application/vnd.openxmlformats-officedocument.drawing+xml"/>
  <Override PartName="/xl/charts/chart96.xml" ContentType="application/vnd.openxmlformats-officedocument.drawingml.chart+xml"/>
  <Override PartName="/xl/theme/themeOverride95.xml" ContentType="application/vnd.openxmlformats-officedocument.themeOverride+xml"/>
  <Override PartName="/xl/charts/chart97.xml" ContentType="application/vnd.openxmlformats-officedocument.drawingml.chart+xml"/>
  <Override PartName="/xl/theme/themeOverride96.xml" ContentType="application/vnd.openxmlformats-officedocument.themeOverride+xml"/>
  <Override PartName="/xl/charts/chart98.xml" ContentType="application/vnd.openxmlformats-officedocument.drawingml.chart+xml"/>
  <Override PartName="/xl/theme/themeOverride97.xml" ContentType="application/vnd.openxmlformats-officedocument.themeOverride+xml"/>
  <Override PartName="/xl/charts/chart99.xml" ContentType="application/vnd.openxmlformats-officedocument.drawingml.chart+xml"/>
  <Override PartName="/xl/theme/themeOverride98.xml" ContentType="application/vnd.openxmlformats-officedocument.themeOverride+xml"/>
  <Override PartName="/xl/charts/chart100.xml" ContentType="application/vnd.openxmlformats-officedocument.drawingml.chart+xml"/>
  <Override PartName="/xl/theme/themeOverride99.xml" ContentType="application/vnd.openxmlformats-officedocument.themeOverride+xml"/>
  <Override PartName="/xl/drawings/drawing21.xml" ContentType="application/vnd.openxmlformats-officedocument.drawing+xml"/>
  <Override PartName="/xl/charts/chart101.xml" ContentType="application/vnd.openxmlformats-officedocument.drawingml.chart+xml"/>
  <Override PartName="/xl/theme/themeOverride100.xml" ContentType="application/vnd.openxmlformats-officedocument.themeOverride+xml"/>
  <Override PartName="/xl/charts/chart102.xml" ContentType="application/vnd.openxmlformats-officedocument.drawingml.chart+xml"/>
  <Override PartName="/xl/theme/themeOverride101.xml" ContentType="application/vnd.openxmlformats-officedocument.themeOverride+xml"/>
  <Override PartName="/xl/charts/chart103.xml" ContentType="application/vnd.openxmlformats-officedocument.drawingml.chart+xml"/>
  <Override PartName="/xl/theme/themeOverride102.xml" ContentType="application/vnd.openxmlformats-officedocument.themeOverride+xml"/>
  <Override PartName="/xl/charts/chart104.xml" ContentType="application/vnd.openxmlformats-officedocument.drawingml.chart+xml"/>
  <Override PartName="/xl/theme/themeOverride103.xml" ContentType="application/vnd.openxmlformats-officedocument.themeOverride+xml"/>
  <Override PartName="/xl/charts/chart105.xml" ContentType="application/vnd.openxmlformats-officedocument.drawingml.chart+xml"/>
  <Override PartName="/xl/theme/themeOverride104.xml" ContentType="application/vnd.openxmlformats-officedocument.themeOverride+xml"/>
  <Override PartName="/xl/drawings/drawing22.xml" ContentType="application/vnd.openxmlformats-officedocument.drawing+xml"/>
  <Override PartName="/xl/charts/chart106.xml" ContentType="application/vnd.openxmlformats-officedocument.drawingml.chart+xml"/>
  <Override PartName="/xl/theme/themeOverride105.xml" ContentType="application/vnd.openxmlformats-officedocument.themeOverride+xml"/>
  <Override PartName="/xl/charts/chart107.xml" ContentType="application/vnd.openxmlformats-officedocument.drawingml.chart+xml"/>
  <Override PartName="/xl/theme/themeOverride106.xml" ContentType="application/vnd.openxmlformats-officedocument.themeOverride+xml"/>
  <Override PartName="/xl/charts/chart108.xml" ContentType="application/vnd.openxmlformats-officedocument.drawingml.chart+xml"/>
  <Override PartName="/xl/theme/themeOverride107.xml" ContentType="application/vnd.openxmlformats-officedocument.themeOverride+xml"/>
  <Override PartName="/xl/charts/chart109.xml" ContentType="application/vnd.openxmlformats-officedocument.drawingml.chart+xml"/>
  <Override PartName="/xl/theme/themeOverride108.xml" ContentType="application/vnd.openxmlformats-officedocument.themeOverride+xml"/>
  <Override PartName="/xl/charts/chart110.xml" ContentType="application/vnd.openxmlformats-officedocument.drawingml.chart+xml"/>
  <Override PartName="/xl/theme/themeOverride109.xml" ContentType="application/vnd.openxmlformats-officedocument.themeOverride+xml"/>
  <Override PartName="/xl/drawings/drawing23.xml" ContentType="application/vnd.openxmlformats-officedocument.drawing+xml"/>
  <Override PartName="/xl/charts/chart111.xml" ContentType="application/vnd.openxmlformats-officedocument.drawingml.chart+xml"/>
  <Override PartName="/xl/theme/themeOverride110.xml" ContentType="application/vnd.openxmlformats-officedocument.themeOverride+xml"/>
  <Override PartName="/xl/charts/chart112.xml" ContentType="application/vnd.openxmlformats-officedocument.drawingml.chart+xml"/>
  <Override PartName="/xl/theme/themeOverride111.xml" ContentType="application/vnd.openxmlformats-officedocument.themeOverride+xml"/>
  <Override PartName="/xl/charts/chart113.xml" ContentType="application/vnd.openxmlformats-officedocument.drawingml.chart+xml"/>
  <Override PartName="/xl/theme/themeOverride112.xml" ContentType="application/vnd.openxmlformats-officedocument.themeOverride+xml"/>
  <Override PartName="/xl/charts/chart114.xml" ContentType="application/vnd.openxmlformats-officedocument.drawingml.chart+xml"/>
  <Override PartName="/xl/theme/themeOverride113.xml" ContentType="application/vnd.openxmlformats-officedocument.themeOverride+xml"/>
  <Override PartName="/xl/charts/chart115.xml" ContentType="application/vnd.openxmlformats-officedocument.drawingml.chart+xml"/>
  <Override PartName="/xl/theme/themeOverride114.xml" ContentType="application/vnd.openxmlformats-officedocument.themeOverride+xml"/>
  <Override PartName="/xl/drawings/drawing24.xml" ContentType="application/vnd.openxmlformats-officedocument.drawing+xml"/>
  <Override PartName="/xl/charts/chart116.xml" ContentType="application/vnd.openxmlformats-officedocument.drawingml.chart+xml"/>
  <Override PartName="/xl/theme/themeOverride115.xml" ContentType="application/vnd.openxmlformats-officedocument.themeOverride+xml"/>
  <Override PartName="/xl/charts/chart117.xml" ContentType="application/vnd.openxmlformats-officedocument.drawingml.chart+xml"/>
  <Override PartName="/xl/theme/themeOverride116.xml" ContentType="application/vnd.openxmlformats-officedocument.themeOverride+xml"/>
  <Override PartName="/xl/charts/chart118.xml" ContentType="application/vnd.openxmlformats-officedocument.drawingml.chart+xml"/>
  <Override PartName="/xl/theme/themeOverride117.xml" ContentType="application/vnd.openxmlformats-officedocument.themeOverride+xml"/>
  <Override PartName="/xl/charts/chart119.xml" ContentType="application/vnd.openxmlformats-officedocument.drawingml.chart+xml"/>
  <Override PartName="/xl/theme/themeOverride118.xml" ContentType="application/vnd.openxmlformats-officedocument.themeOverride+xml"/>
  <Override PartName="/xl/charts/chart120.xml" ContentType="application/vnd.openxmlformats-officedocument.drawingml.chart+xml"/>
  <Override PartName="/xl/theme/themeOverride119.xml" ContentType="application/vnd.openxmlformats-officedocument.themeOverride+xml"/>
  <Override PartName="/xl/drawings/drawing25.xml" ContentType="application/vnd.openxmlformats-officedocument.drawing+xml"/>
  <Override PartName="/xl/charts/chart121.xml" ContentType="application/vnd.openxmlformats-officedocument.drawingml.chart+xml"/>
  <Override PartName="/xl/theme/themeOverride120.xml" ContentType="application/vnd.openxmlformats-officedocument.themeOverride+xml"/>
  <Override PartName="/xl/charts/chart122.xml" ContentType="application/vnd.openxmlformats-officedocument.drawingml.chart+xml"/>
  <Override PartName="/xl/theme/themeOverride121.xml" ContentType="application/vnd.openxmlformats-officedocument.themeOverride+xml"/>
  <Override PartName="/xl/charts/chart123.xml" ContentType="application/vnd.openxmlformats-officedocument.drawingml.chart+xml"/>
  <Override PartName="/xl/theme/themeOverride122.xml" ContentType="application/vnd.openxmlformats-officedocument.themeOverride+xml"/>
  <Override PartName="/xl/charts/chart124.xml" ContentType="application/vnd.openxmlformats-officedocument.drawingml.chart+xml"/>
  <Override PartName="/xl/theme/themeOverride123.xml" ContentType="application/vnd.openxmlformats-officedocument.themeOverride+xml"/>
  <Override PartName="/xl/charts/chart125.xml" ContentType="application/vnd.openxmlformats-officedocument.drawingml.chart+xml"/>
  <Override PartName="/xl/theme/themeOverride124.xml" ContentType="application/vnd.openxmlformats-officedocument.themeOverride+xml"/>
  <Override PartName="/xl/drawings/drawing26.xml" ContentType="application/vnd.openxmlformats-officedocument.drawing+xml"/>
  <Override PartName="/xl/charts/chart126.xml" ContentType="application/vnd.openxmlformats-officedocument.drawingml.chart+xml"/>
  <Override PartName="/xl/theme/themeOverride125.xml" ContentType="application/vnd.openxmlformats-officedocument.themeOverride+xml"/>
  <Override PartName="/xl/charts/chart127.xml" ContentType="application/vnd.openxmlformats-officedocument.drawingml.chart+xml"/>
  <Override PartName="/xl/theme/themeOverride126.xml" ContentType="application/vnd.openxmlformats-officedocument.themeOverride+xml"/>
  <Override PartName="/xl/charts/chart128.xml" ContentType="application/vnd.openxmlformats-officedocument.drawingml.chart+xml"/>
  <Override PartName="/xl/theme/themeOverride127.xml" ContentType="application/vnd.openxmlformats-officedocument.themeOverride+xml"/>
  <Override PartName="/xl/charts/chart129.xml" ContentType="application/vnd.openxmlformats-officedocument.drawingml.chart+xml"/>
  <Override PartName="/xl/theme/themeOverride128.xml" ContentType="application/vnd.openxmlformats-officedocument.themeOverride+xml"/>
  <Override PartName="/xl/charts/chart130.xml" ContentType="application/vnd.openxmlformats-officedocument.drawingml.chart+xml"/>
  <Override PartName="/xl/theme/themeOverride129.xml" ContentType="application/vnd.openxmlformats-officedocument.themeOverride+xml"/>
  <Override PartName="/xl/charts/chart131.xml" ContentType="application/vnd.openxmlformats-officedocument.drawingml.chart+xml"/>
  <Override PartName="/xl/theme/themeOverride130.xml" ContentType="application/vnd.openxmlformats-officedocument.themeOverride+xml"/>
  <Override PartName="/xl/drawings/drawing27.xml" ContentType="application/vnd.openxmlformats-officedocument.drawing+xml"/>
  <Override PartName="/xl/charts/chart132.xml" ContentType="application/vnd.openxmlformats-officedocument.drawingml.chart+xml"/>
  <Override PartName="/xl/theme/themeOverride131.xml" ContentType="application/vnd.openxmlformats-officedocument.themeOverride+xml"/>
  <Override PartName="/xl/charts/chart133.xml" ContentType="application/vnd.openxmlformats-officedocument.drawingml.chart+xml"/>
  <Override PartName="/xl/theme/themeOverride132.xml" ContentType="application/vnd.openxmlformats-officedocument.themeOverride+xml"/>
  <Override PartName="/xl/charts/chart134.xml" ContentType="application/vnd.openxmlformats-officedocument.drawingml.chart+xml"/>
  <Override PartName="/xl/theme/themeOverride133.xml" ContentType="application/vnd.openxmlformats-officedocument.themeOverride+xml"/>
  <Override PartName="/xl/charts/chart135.xml" ContentType="application/vnd.openxmlformats-officedocument.drawingml.chart+xml"/>
  <Override PartName="/xl/theme/themeOverride134.xml" ContentType="application/vnd.openxmlformats-officedocument.themeOverride+xml"/>
  <Override PartName="/xl/charts/chart136.xml" ContentType="application/vnd.openxmlformats-officedocument.drawingml.chart+xml"/>
  <Override PartName="/xl/theme/themeOverride135.xml" ContentType="application/vnd.openxmlformats-officedocument.themeOverride+xml"/>
  <Override PartName="/xl/drawings/drawing28.xml" ContentType="application/vnd.openxmlformats-officedocument.drawing+xml"/>
  <Override PartName="/xl/charts/chart137.xml" ContentType="application/vnd.openxmlformats-officedocument.drawingml.chart+xml"/>
  <Override PartName="/xl/theme/themeOverride136.xml" ContentType="application/vnd.openxmlformats-officedocument.themeOverride+xml"/>
  <Override PartName="/xl/charts/chart138.xml" ContentType="application/vnd.openxmlformats-officedocument.drawingml.chart+xml"/>
  <Override PartName="/xl/theme/themeOverride137.xml" ContentType="application/vnd.openxmlformats-officedocument.themeOverride+xml"/>
  <Override PartName="/xl/charts/chart139.xml" ContentType="application/vnd.openxmlformats-officedocument.drawingml.chart+xml"/>
  <Override PartName="/xl/theme/themeOverride138.xml" ContentType="application/vnd.openxmlformats-officedocument.themeOverride+xml"/>
  <Override PartName="/xl/charts/chart140.xml" ContentType="application/vnd.openxmlformats-officedocument.drawingml.chart+xml"/>
  <Override PartName="/xl/theme/themeOverride139.xml" ContentType="application/vnd.openxmlformats-officedocument.themeOverride+xml"/>
  <Override PartName="/xl/charts/chart141.xml" ContentType="application/vnd.openxmlformats-officedocument.drawingml.chart+xml"/>
  <Override PartName="/xl/theme/themeOverride140.xml" ContentType="application/vnd.openxmlformats-officedocument.themeOverride+xml"/>
  <Override PartName="/xl/drawings/drawing29.xml" ContentType="application/vnd.openxmlformats-officedocument.drawing+xml"/>
  <Override PartName="/xl/charts/chart142.xml" ContentType="application/vnd.openxmlformats-officedocument.drawingml.chart+xml"/>
  <Override PartName="/xl/theme/themeOverride141.xml" ContentType="application/vnd.openxmlformats-officedocument.themeOverride+xml"/>
  <Override PartName="/xl/charts/chart143.xml" ContentType="application/vnd.openxmlformats-officedocument.drawingml.chart+xml"/>
  <Override PartName="/xl/theme/themeOverride142.xml" ContentType="application/vnd.openxmlformats-officedocument.themeOverride+xml"/>
  <Override PartName="/xl/charts/chart144.xml" ContentType="application/vnd.openxmlformats-officedocument.drawingml.chart+xml"/>
  <Override PartName="/xl/theme/themeOverride143.xml" ContentType="application/vnd.openxmlformats-officedocument.themeOverride+xml"/>
  <Override PartName="/xl/charts/chart145.xml" ContentType="application/vnd.openxmlformats-officedocument.drawingml.chart+xml"/>
  <Override PartName="/xl/theme/themeOverride144.xml" ContentType="application/vnd.openxmlformats-officedocument.themeOverride+xml"/>
  <Override PartName="/xl/charts/chart146.xml" ContentType="application/vnd.openxmlformats-officedocument.drawingml.chart+xml"/>
  <Override PartName="/xl/theme/themeOverride145.xml" ContentType="application/vnd.openxmlformats-officedocument.themeOverride+xml"/>
  <Override PartName="/xl/drawings/drawing30.xml" ContentType="application/vnd.openxmlformats-officedocument.drawing+xml"/>
  <Override PartName="/xl/charts/chart147.xml" ContentType="application/vnd.openxmlformats-officedocument.drawingml.chart+xml"/>
  <Override PartName="/xl/theme/themeOverride146.xml" ContentType="application/vnd.openxmlformats-officedocument.themeOverride+xml"/>
  <Override PartName="/xl/charts/chart148.xml" ContentType="application/vnd.openxmlformats-officedocument.drawingml.chart+xml"/>
  <Override PartName="/xl/theme/themeOverride147.xml" ContentType="application/vnd.openxmlformats-officedocument.themeOverride+xml"/>
  <Override PartName="/xl/charts/chart149.xml" ContentType="application/vnd.openxmlformats-officedocument.drawingml.chart+xml"/>
  <Override PartName="/xl/theme/themeOverride148.xml" ContentType="application/vnd.openxmlformats-officedocument.themeOverride+xml"/>
  <Override PartName="/xl/charts/chart150.xml" ContentType="application/vnd.openxmlformats-officedocument.drawingml.chart+xml"/>
  <Override PartName="/xl/theme/themeOverride149.xml" ContentType="application/vnd.openxmlformats-officedocument.themeOverride+xml"/>
  <Override PartName="/xl/charts/chart151.xml" ContentType="application/vnd.openxmlformats-officedocument.drawingml.chart+xml"/>
  <Override PartName="/xl/theme/themeOverride150.xml" ContentType="application/vnd.openxmlformats-officedocument.themeOverride+xml"/>
  <Override PartName="/xl/drawings/drawing31.xml" ContentType="application/vnd.openxmlformats-officedocument.drawing+xml"/>
  <Override PartName="/xl/charts/chart152.xml" ContentType="application/vnd.openxmlformats-officedocument.drawingml.chart+xml"/>
  <Override PartName="/xl/theme/themeOverride151.xml" ContentType="application/vnd.openxmlformats-officedocument.themeOverride+xml"/>
  <Override PartName="/xl/charts/chart153.xml" ContentType="application/vnd.openxmlformats-officedocument.drawingml.chart+xml"/>
  <Override PartName="/xl/theme/themeOverride152.xml" ContentType="application/vnd.openxmlformats-officedocument.themeOverride+xml"/>
  <Override PartName="/xl/charts/chart154.xml" ContentType="application/vnd.openxmlformats-officedocument.drawingml.chart+xml"/>
  <Override PartName="/xl/theme/themeOverride153.xml" ContentType="application/vnd.openxmlformats-officedocument.themeOverride+xml"/>
  <Override PartName="/xl/charts/chart155.xml" ContentType="application/vnd.openxmlformats-officedocument.drawingml.chart+xml"/>
  <Override PartName="/xl/theme/themeOverride154.xml" ContentType="application/vnd.openxmlformats-officedocument.themeOverride+xml"/>
  <Override PartName="/xl/charts/chart156.xml" ContentType="application/vnd.openxmlformats-officedocument.drawingml.chart+xml"/>
  <Override PartName="/xl/theme/themeOverride155.xml" ContentType="application/vnd.openxmlformats-officedocument.themeOverride+xml"/>
  <Override PartName="/xl/drawings/drawing32.xml" ContentType="application/vnd.openxmlformats-officedocument.drawing+xml"/>
  <Override PartName="/xl/charts/chart157.xml" ContentType="application/vnd.openxmlformats-officedocument.drawingml.chart+xml"/>
  <Override PartName="/xl/theme/themeOverride156.xml" ContentType="application/vnd.openxmlformats-officedocument.themeOverride+xml"/>
  <Override PartName="/xl/charts/chart158.xml" ContentType="application/vnd.openxmlformats-officedocument.drawingml.chart+xml"/>
  <Override PartName="/xl/theme/themeOverride157.xml" ContentType="application/vnd.openxmlformats-officedocument.themeOverride+xml"/>
  <Override PartName="/xl/charts/chart159.xml" ContentType="application/vnd.openxmlformats-officedocument.drawingml.chart+xml"/>
  <Override PartName="/xl/theme/themeOverride158.xml" ContentType="application/vnd.openxmlformats-officedocument.themeOverride+xml"/>
  <Override PartName="/xl/charts/chart160.xml" ContentType="application/vnd.openxmlformats-officedocument.drawingml.chart+xml"/>
  <Override PartName="/xl/theme/themeOverride159.xml" ContentType="application/vnd.openxmlformats-officedocument.themeOverride+xml"/>
  <Override PartName="/xl/charts/chart161.xml" ContentType="application/vnd.openxmlformats-officedocument.drawingml.chart+xml"/>
  <Override PartName="/xl/theme/themeOverride160.xml" ContentType="application/vnd.openxmlformats-officedocument.themeOverride+xml"/>
  <Override PartName="/xl/drawings/drawing33.xml" ContentType="application/vnd.openxmlformats-officedocument.drawing+xml"/>
  <Override PartName="/xl/charts/chart162.xml" ContentType="application/vnd.openxmlformats-officedocument.drawingml.chart+xml"/>
  <Override PartName="/xl/theme/themeOverride161.xml" ContentType="application/vnd.openxmlformats-officedocument.themeOverride+xml"/>
  <Override PartName="/xl/charts/chart163.xml" ContentType="application/vnd.openxmlformats-officedocument.drawingml.chart+xml"/>
  <Override PartName="/xl/theme/themeOverride162.xml" ContentType="application/vnd.openxmlformats-officedocument.themeOverride+xml"/>
  <Override PartName="/xl/charts/chart164.xml" ContentType="application/vnd.openxmlformats-officedocument.drawingml.chart+xml"/>
  <Override PartName="/xl/theme/themeOverride163.xml" ContentType="application/vnd.openxmlformats-officedocument.themeOverride+xml"/>
  <Override PartName="/xl/charts/chart165.xml" ContentType="application/vnd.openxmlformats-officedocument.drawingml.chart+xml"/>
  <Override PartName="/xl/theme/themeOverride164.xml" ContentType="application/vnd.openxmlformats-officedocument.themeOverride+xml"/>
  <Override PartName="/xl/charts/chart166.xml" ContentType="application/vnd.openxmlformats-officedocument.drawingml.chart+xml"/>
  <Override PartName="/xl/theme/themeOverride165.xml" ContentType="application/vnd.openxmlformats-officedocument.themeOverride+xml"/>
  <Override PartName="/xl/drawings/drawing34.xml" ContentType="application/vnd.openxmlformats-officedocument.drawing+xml"/>
  <Override PartName="/xl/charts/chart167.xml" ContentType="application/vnd.openxmlformats-officedocument.drawingml.chart+xml"/>
  <Override PartName="/xl/theme/themeOverride166.xml" ContentType="application/vnd.openxmlformats-officedocument.themeOverride+xml"/>
  <Override PartName="/xl/charts/chart168.xml" ContentType="application/vnd.openxmlformats-officedocument.drawingml.chart+xml"/>
  <Override PartName="/xl/theme/themeOverride167.xml" ContentType="application/vnd.openxmlformats-officedocument.themeOverride+xml"/>
  <Override PartName="/xl/charts/chart169.xml" ContentType="application/vnd.openxmlformats-officedocument.drawingml.chart+xml"/>
  <Override PartName="/xl/theme/themeOverride168.xml" ContentType="application/vnd.openxmlformats-officedocument.themeOverride+xml"/>
  <Override PartName="/xl/charts/chart170.xml" ContentType="application/vnd.openxmlformats-officedocument.drawingml.chart+xml"/>
  <Override PartName="/xl/theme/themeOverride169.xml" ContentType="application/vnd.openxmlformats-officedocument.themeOverride+xml"/>
  <Override PartName="/xl/charts/chart171.xml" ContentType="application/vnd.openxmlformats-officedocument.drawingml.chart+xml"/>
  <Override PartName="/xl/theme/themeOverride170.xml" ContentType="application/vnd.openxmlformats-officedocument.themeOverride+xml"/>
  <Override PartName="/xl/charts/chart172.xml" ContentType="application/vnd.openxmlformats-officedocument.drawingml.chart+xml"/>
  <Override PartName="/xl/theme/themeOverride171.xml" ContentType="application/vnd.openxmlformats-officedocument.themeOverride+xml"/>
  <Override PartName="/xl/charts/chart173.xml" ContentType="application/vnd.openxmlformats-officedocument.drawingml.chart+xml"/>
  <Override PartName="/xl/theme/themeOverride172.xml" ContentType="application/vnd.openxmlformats-officedocument.themeOverride+xml"/>
  <Override PartName="/xl/drawings/drawing35.xml" ContentType="application/vnd.openxmlformats-officedocument.drawing+xml"/>
  <Override PartName="/xl/charts/chart174.xml" ContentType="application/vnd.openxmlformats-officedocument.drawingml.chart+xml"/>
  <Override PartName="/xl/theme/themeOverride173.xml" ContentType="application/vnd.openxmlformats-officedocument.themeOverride+xml"/>
  <Override PartName="/xl/charts/chart175.xml" ContentType="application/vnd.openxmlformats-officedocument.drawingml.chart+xml"/>
  <Override PartName="/xl/theme/themeOverride174.xml" ContentType="application/vnd.openxmlformats-officedocument.themeOverride+xml"/>
  <Override PartName="/xl/charts/chart176.xml" ContentType="application/vnd.openxmlformats-officedocument.drawingml.chart+xml"/>
  <Override PartName="/xl/theme/themeOverride175.xml" ContentType="application/vnd.openxmlformats-officedocument.themeOverride+xml"/>
  <Override PartName="/xl/charts/chart177.xml" ContentType="application/vnd.openxmlformats-officedocument.drawingml.chart+xml"/>
  <Override PartName="/xl/theme/themeOverride176.xml" ContentType="application/vnd.openxmlformats-officedocument.themeOverride+xml"/>
  <Override PartName="/xl/charts/chart178.xml" ContentType="application/vnd.openxmlformats-officedocument.drawingml.chart+xml"/>
  <Override PartName="/xl/theme/themeOverride177.xml" ContentType="application/vnd.openxmlformats-officedocument.themeOverride+xml"/>
  <Override PartName="/xl/drawings/drawing36.xml" ContentType="application/vnd.openxmlformats-officedocument.drawing+xml"/>
  <Override PartName="/xl/charts/chart179.xml" ContentType="application/vnd.openxmlformats-officedocument.drawingml.chart+xml"/>
  <Override PartName="/xl/theme/themeOverride178.xml" ContentType="application/vnd.openxmlformats-officedocument.themeOverride+xml"/>
  <Override PartName="/xl/charts/chart180.xml" ContentType="application/vnd.openxmlformats-officedocument.drawingml.chart+xml"/>
  <Override PartName="/xl/theme/themeOverride179.xml" ContentType="application/vnd.openxmlformats-officedocument.themeOverride+xml"/>
  <Override PartName="/xl/charts/chart181.xml" ContentType="application/vnd.openxmlformats-officedocument.drawingml.chart+xml"/>
  <Override PartName="/xl/theme/themeOverride180.xml" ContentType="application/vnd.openxmlformats-officedocument.themeOverride+xml"/>
  <Override PartName="/xl/charts/chart182.xml" ContentType="application/vnd.openxmlformats-officedocument.drawingml.chart+xml"/>
  <Override PartName="/xl/theme/themeOverride181.xml" ContentType="application/vnd.openxmlformats-officedocument.themeOverride+xml"/>
  <Override PartName="/xl/charts/chart183.xml" ContentType="application/vnd.openxmlformats-officedocument.drawingml.chart+xml"/>
  <Override PartName="/xl/theme/themeOverride182.xml" ContentType="application/vnd.openxmlformats-officedocument.themeOverride+xml"/>
  <Override PartName="/xl/drawings/drawing37.xml" ContentType="application/vnd.openxmlformats-officedocument.drawing+xml"/>
  <Override PartName="/xl/charts/chart184.xml" ContentType="application/vnd.openxmlformats-officedocument.drawingml.chart+xml"/>
  <Override PartName="/xl/theme/themeOverride183.xml" ContentType="application/vnd.openxmlformats-officedocument.themeOverride+xml"/>
  <Override PartName="/xl/drawings/drawing38.xml" ContentType="application/vnd.openxmlformats-officedocument.drawing+xml"/>
  <Override PartName="/xl/charts/chart185.xml" ContentType="application/vnd.openxmlformats-officedocument.drawingml.chart+xml"/>
  <Override PartName="/xl/theme/themeOverride184.xml" ContentType="application/vnd.openxmlformats-officedocument.themeOverride+xml"/>
  <Override PartName="/xl/drawings/drawing39.xml" ContentType="application/vnd.openxmlformats-officedocument.drawing+xml"/>
  <Override PartName="/xl/charts/chart186.xml" ContentType="application/vnd.openxmlformats-officedocument.drawingml.chart+xml"/>
  <Override PartName="/xl/theme/themeOverride185.xml" ContentType="application/vnd.openxmlformats-officedocument.themeOverride+xml"/>
  <Override PartName="/xl/drawings/drawing40.xml" ContentType="application/vnd.openxmlformats-officedocument.drawing+xml"/>
  <Override PartName="/xl/charts/chart187.xml" ContentType="application/vnd.openxmlformats-officedocument.drawingml.chart+xml"/>
  <Override PartName="/xl/theme/themeOverride186.xml" ContentType="application/vnd.openxmlformats-officedocument.themeOverride+xml"/>
  <Override PartName="/xl/drawings/drawing41.xml" ContentType="application/vnd.openxmlformats-officedocument.drawing+xml"/>
  <Override PartName="/xl/charts/chart188.xml" ContentType="application/vnd.openxmlformats-officedocument.drawingml.chart+xml"/>
  <Override PartName="/xl/theme/themeOverride187.xml" ContentType="application/vnd.openxmlformats-officedocument.themeOverride+xml"/>
  <Override PartName="/xl/drawings/drawing42.xml" ContentType="application/vnd.openxmlformats-officedocument.drawing+xml"/>
  <Override PartName="/xl/charts/chart189.xml" ContentType="application/vnd.openxmlformats-officedocument.drawingml.chart+xml"/>
  <Override PartName="/xl/theme/themeOverride188.xml" ContentType="application/vnd.openxmlformats-officedocument.themeOverride+xml"/>
  <Override PartName="/xl/drawings/drawing43.xml" ContentType="application/vnd.openxmlformats-officedocument.drawing+xml"/>
  <Override PartName="/xl/charts/chart190.xml" ContentType="application/vnd.openxmlformats-officedocument.drawingml.chart+xml"/>
  <Override PartName="/xl/theme/themeOverride189.xml" ContentType="application/vnd.openxmlformats-officedocument.themeOverride+xml"/>
  <Override PartName="/xl/drawings/drawing44.xml" ContentType="application/vnd.openxmlformats-officedocument.drawing+xml"/>
  <Override PartName="/xl/charts/chart191.xml" ContentType="application/vnd.openxmlformats-officedocument.drawingml.chart+xml"/>
  <Override PartName="/xl/theme/themeOverride190.xml" ContentType="application/vnd.openxmlformats-officedocument.themeOverride+xml"/>
  <Override PartName="/xl/drawings/drawing45.xml" ContentType="application/vnd.openxmlformats-officedocument.drawing+xml"/>
  <Override PartName="/xl/charts/chart192.xml" ContentType="application/vnd.openxmlformats-officedocument.drawingml.chart+xml"/>
  <Override PartName="/xl/theme/themeOverride191.xml" ContentType="application/vnd.openxmlformats-officedocument.themeOverride+xml"/>
  <Override PartName="/xl/drawings/drawing46.xml" ContentType="application/vnd.openxmlformats-officedocument.drawing+xml"/>
  <Override PartName="/xl/charts/chart193.xml" ContentType="application/vnd.openxmlformats-officedocument.drawingml.chart+xml"/>
  <Override PartName="/xl/theme/themeOverride192.xml" ContentType="application/vnd.openxmlformats-officedocument.themeOverride+xml"/>
  <Override PartName="/xl/drawings/drawing47.xml" ContentType="application/vnd.openxmlformats-officedocument.drawing+xml"/>
  <Override PartName="/xl/charts/chart194.xml" ContentType="application/vnd.openxmlformats-officedocument.drawingml.chart+xml"/>
  <Override PartName="/xl/theme/themeOverride193.xml" ContentType="application/vnd.openxmlformats-officedocument.themeOverride+xml"/>
  <Override PartName="/xl/drawings/drawing48.xml" ContentType="application/vnd.openxmlformats-officedocument.drawing+xml"/>
  <Override PartName="/xl/charts/chart195.xml" ContentType="application/vnd.openxmlformats-officedocument.drawingml.chart+xml"/>
  <Override PartName="/xl/theme/themeOverride194.xml" ContentType="application/vnd.openxmlformats-officedocument.themeOverride+xml"/>
  <Override PartName="/xl/drawings/drawing49.xml" ContentType="application/vnd.openxmlformats-officedocument.drawing+xml"/>
  <Override PartName="/xl/charts/chart196.xml" ContentType="application/vnd.openxmlformats-officedocument.drawingml.chart+xml"/>
  <Override PartName="/xl/theme/themeOverride195.xml" ContentType="application/vnd.openxmlformats-officedocument.themeOverride+xml"/>
  <Override PartName="/xl/drawings/drawing50.xml" ContentType="application/vnd.openxmlformats-officedocument.drawing+xml"/>
  <Override PartName="/xl/charts/chart197.xml" ContentType="application/vnd.openxmlformats-officedocument.drawingml.chart+xml"/>
  <Override PartName="/xl/theme/themeOverride196.xml" ContentType="application/vnd.openxmlformats-officedocument.themeOverride+xml"/>
  <Override PartName="/xl/drawings/drawing51.xml" ContentType="application/vnd.openxmlformats-officedocument.drawing+xml"/>
  <Override PartName="/xl/charts/chart198.xml" ContentType="application/vnd.openxmlformats-officedocument.drawingml.chart+xml"/>
  <Override PartName="/xl/theme/themeOverride197.xml" ContentType="application/vnd.openxmlformats-officedocument.themeOverride+xml"/>
  <Override PartName="/xl/drawings/drawing52.xml" ContentType="application/vnd.openxmlformats-officedocument.drawing+xml"/>
  <Override PartName="/xl/charts/chart199.xml" ContentType="application/vnd.openxmlformats-officedocument.drawingml.chart+xml"/>
  <Override PartName="/xl/theme/themeOverride198.xml" ContentType="application/vnd.openxmlformats-officedocument.themeOverride+xml"/>
  <Override PartName="/xl/drawings/drawing53.xml" ContentType="application/vnd.openxmlformats-officedocument.drawing+xml"/>
  <Override PartName="/xl/charts/chart200.xml" ContentType="application/vnd.openxmlformats-officedocument.drawingml.chart+xml"/>
  <Override PartName="/xl/theme/themeOverride199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0225"/>
  <workbookPr filterPrivacy="1" autoCompressPictures="0"/>
  <bookViews>
    <workbookView xWindow="320" yWindow="1220" windowWidth="38400" windowHeight="19460" tabRatio="948" firstSheet="36" activeTab="46"/>
  </bookViews>
  <sheets>
    <sheet name="TOTS" sheetId="6" r:id="rId1"/>
    <sheet name="2011" sheetId="1" r:id="rId2"/>
    <sheet name="2012" sheetId="2" r:id="rId3"/>
    <sheet name="2013" sheetId="3" r:id="rId4"/>
    <sheet name="2014" sheetId="4" r:id="rId5"/>
    <sheet name="2015" sheetId="61" r:id="rId6"/>
    <sheet name="Química" sheetId="35" r:id="rId7"/>
    <sheet name="Química Alcoi" sheetId="37" r:id="rId8"/>
    <sheet name="Mecànica" sheetId="34" r:id="rId9"/>
    <sheet name="Mecànica Alcoi" sheetId="38" r:id="rId10"/>
    <sheet name="Infor" sheetId="33" r:id="rId11"/>
    <sheet name="Infor Alcoi" sheetId="36" r:id="rId12"/>
    <sheet name="Geomàtica" sheetId="32" r:id="rId13"/>
    <sheet name="Forest" sheetId="31" r:id="rId14"/>
    <sheet name="Industr" sheetId="30" r:id="rId15"/>
    <sheet name="Disseny" sheetId="29" r:id="rId16"/>
    <sheet name="Disseny Alcoi" sheetId="39" r:id="rId17"/>
    <sheet name="Electròn" sheetId="28" r:id="rId18"/>
    <sheet name="Elèctrica" sheetId="27" r:id="rId19"/>
    <sheet name="Elèctrica Alcoi" sheetId="40" r:id="rId20"/>
    <sheet name="Teleco" sheetId="26" r:id="rId21"/>
    <sheet name="Organitz" sheetId="25" r:id="rId22"/>
    <sheet name="Obres Púb" sheetId="24" r:id="rId23"/>
    <sheet name="Energia" sheetId="23" r:id="rId24"/>
    <sheet name="Sist Telec" sheetId="22" r:id="rId25"/>
    <sheet name="Civil" sheetId="21" r:id="rId26"/>
    <sheet name="Biomèdica" sheetId="20" r:id="rId27"/>
    <sheet name="Agroalimentària" sheetId="19" r:id="rId28"/>
    <sheet name="Aeroespacial" sheetId="18" r:id="rId29"/>
    <sheet name="GAP" sheetId="17" r:id="rId30"/>
    <sheet name="Turisme" sheetId="16" r:id="rId31"/>
    <sheet name="Fon. Arq" sheetId="15" r:id="rId32"/>
    <sheet name="Restauració" sheetId="14" r:id="rId33"/>
    <sheet name="Audiovisuals" sheetId="13" r:id="rId34"/>
    <sheet name="Ambien" sheetId="12" r:id="rId35"/>
    <sheet name="Tec. Alime" sheetId="11" r:id="rId36"/>
    <sheet name="Biotec" sheetId="10" r:id="rId37"/>
    <sheet name="BBAA" sheetId="9" r:id="rId38"/>
    <sheet name="Arq. Tèc" sheetId="8" r:id="rId39"/>
    <sheet name="Arq" sheetId="7" r:id="rId40"/>
    <sheet name="ADE" sheetId="5" r:id="rId41"/>
    <sheet name="ADE Alcoi" sheetId="41" r:id="rId42"/>
    <sheet name="CEN Arquit" sheetId="42" r:id="rId43"/>
    <sheet name="CEN Camins" sheetId="43" r:id="rId44"/>
    <sheet name="CEN Industrials" sheetId="44" r:id="rId45"/>
    <sheet name="CEN Disseny" sheetId="45" r:id="rId46"/>
    <sheet name="CEN Geodèsia" sheetId="46" r:id="rId47"/>
    <sheet name="CEN Edif" sheetId="47" r:id="rId48"/>
    <sheet name="CEN EPS Alcoi" sheetId="48" r:id="rId49"/>
    <sheet name="CEN Fac BBAA" sheetId="49" r:id="rId50"/>
    <sheet name="CEN Fac ADE" sheetId="50" r:id="rId51"/>
    <sheet name="CEN EPS Gandia 2014" sheetId="51" r:id="rId52"/>
    <sheet name="CEN ETSINF" sheetId="52" r:id="rId53"/>
    <sheet name="CEN Agrònoms" sheetId="53" r:id="rId54"/>
    <sheet name="CEN Teleco" sheetId="54" r:id="rId55"/>
    <sheet name="VERA" sheetId="55" r:id="rId56"/>
    <sheet name="ALCOI" sheetId="56" r:id="rId57"/>
    <sheet name="GANDIA" sheetId="57" r:id="rId58"/>
    <sheet name="UPV" sheetId="60" r:id="rId59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4" i="60" l="1"/>
  <c r="G24" i="60"/>
  <c r="H24" i="60"/>
  <c r="E24" i="60"/>
  <c r="I24" i="60"/>
  <c r="F24" i="60"/>
  <c r="J24" i="60"/>
  <c r="D20" i="60"/>
  <c r="D23" i="60"/>
  <c r="D34" i="57"/>
  <c r="G34" i="57"/>
  <c r="H34" i="57"/>
  <c r="E34" i="57"/>
  <c r="I34" i="57"/>
  <c r="F34" i="57"/>
  <c r="J34" i="57"/>
  <c r="D31" i="57"/>
  <c r="D33" i="57"/>
  <c r="D48" i="56"/>
  <c r="G48" i="56"/>
  <c r="H48" i="56"/>
  <c r="E48" i="56"/>
  <c r="I48" i="56"/>
  <c r="F48" i="56"/>
  <c r="J48" i="56"/>
  <c r="G45" i="56"/>
  <c r="G46" i="56"/>
  <c r="G47" i="56"/>
  <c r="F45" i="56"/>
  <c r="F46" i="56"/>
  <c r="F47" i="56"/>
  <c r="E45" i="56"/>
  <c r="E46" i="56"/>
  <c r="E47" i="56"/>
  <c r="D45" i="56"/>
  <c r="D46" i="56"/>
  <c r="D47" i="56"/>
  <c r="E44" i="56"/>
  <c r="F44" i="56"/>
  <c r="G44" i="56"/>
  <c r="D44" i="56"/>
  <c r="D48" i="48"/>
  <c r="G48" i="48"/>
  <c r="H48" i="48"/>
  <c r="F184" i="55"/>
  <c r="G184" i="55"/>
  <c r="J184" i="55"/>
  <c r="E184" i="55"/>
  <c r="I184" i="55"/>
  <c r="D184" i="55"/>
  <c r="H184" i="55"/>
  <c r="D183" i="55"/>
  <c r="D182" i="55"/>
  <c r="D181" i="55"/>
  <c r="D180" i="55"/>
  <c r="D34" i="53"/>
  <c r="D33" i="53"/>
  <c r="D32" i="53"/>
  <c r="D31" i="53"/>
  <c r="D30" i="53"/>
  <c r="G34" i="53"/>
  <c r="H34" i="53"/>
  <c r="E40" i="44"/>
  <c r="F40" i="44"/>
  <c r="G40" i="44"/>
  <c r="D40" i="44"/>
  <c r="E39" i="44"/>
  <c r="F39" i="44"/>
  <c r="G39" i="44"/>
  <c r="D39" i="44"/>
  <c r="E38" i="44"/>
  <c r="F38" i="44"/>
  <c r="G38" i="44"/>
  <c r="D38" i="44"/>
  <c r="E37" i="44"/>
  <c r="F37" i="44"/>
  <c r="G37" i="44"/>
  <c r="D37" i="44"/>
  <c r="D36" i="44"/>
  <c r="E36" i="44"/>
  <c r="F36" i="44"/>
  <c r="G36" i="44"/>
  <c r="G180" i="55"/>
  <c r="H180" i="55"/>
  <c r="E34" i="53"/>
  <c r="I34" i="53"/>
  <c r="F34" i="53"/>
  <c r="J34" i="53"/>
  <c r="D34" i="51"/>
  <c r="G34" i="51"/>
  <c r="H34" i="51"/>
  <c r="E34" i="51"/>
  <c r="I34" i="51"/>
  <c r="F34" i="51"/>
  <c r="J34" i="51"/>
  <c r="D30" i="51"/>
  <c r="E20" i="50"/>
  <c r="G20" i="50"/>
  <c r="I20" i="50"/>
  <c r="D20" i="50"/>
  <c r="H20" i="50"/>
  <c r="F20" i="50"/>
  <c r="J20" i="50"/>
  <c r="D16" i="50"/>
  <c r="F20" i="49"/>
  <c r="G20" i="49"/>
  <c r="J20" i="49"/>
  <c r="E20" i="49"/>
  <c r="I20" i="49"/>
  <c r="E19" i="49"/>
  <c r="G19" i="49"/>
  <c r="I19" i="49"/>
  <c r="D20" i="49"/>
  <c r="H20" i="49"/>
  <c r="D19" i="49"/>
  <c r="H19" i="49"/>
  <c r="D18" i="49"/>
  <c r="D17" i="49"/>
  <c r="D16" i="49"/>
  <c r="E48" i="48"/>
  <c r="I48" i="48"/>
  <c r="F48" i="48"/>
  <c r="J48" i="48"/>
  <c r="E44" i="48"/>
  <c r="F44" i="48"/>
  <c r="G44" i="48"/>
  <c r="D44" i="48"/>
  <c r="E45" i="48"/>
  <c r="F45" i="48"/>
  <c r="G45" i="48"/>
  <c r="D45" i="48"/>
  <c r="E46" i="48"/>
  <c r="F46" i="48"/>
  <c r="G46" i="48"/>
  <c r="D46" i="48"/>
  <c r="E47" i="48"/>
  <c r="F47" i="48"/>
  <c r="G47" i="48"/>
  <c r="D47" i="48"/>
  <c r="F43" i="45"/>
  <c r="G43" i="45"/>
  <c r="E43" i="45"/>
  <c r="D43" i="45"/>
  <c r="F41" i="45"/>
  <c r="G41" i="45"/>
  <c r="J41" i="45"/>
  <c r="E41" i="45"/>
  <c r="I41" i="45"/>
  <c r="D41" i="45"/>
  <c r="H41" i="45"/>
  <c r="D40" i="45"/>
  <c r="D39" i="45"/>
  <c r="D16" i="43"/>
  <c r="D38" i="45"/>
  <c r="D37" i="45"/>
  <c r="J40" i="44"/>
  <c r="I40" i="44"/>
  <c r="H40" i="44"/>
  <c r="H38" i="44"/>
  <c r="F20" i="43"/>
  <c r="G20" i="43"/>
  <c r="J20" i="43"/>
  <c r="E20" i="43"/>
  <c r="I20" i="43"/>
  <c r="D20" i="43"/>
  <c r="H20" i="43"/>
  <c r="F17" i="42"/>
  <c r="G17" i="42"/>
  <c r="J17" i="42"/>
  <c r="E17" i="42"/>
  <c r="I17" i="42"/>
  <c r="D17" i="42"/>
  <c r="H17" i="42"/>
  <c r="D16" i="42"/>
  <c r="G16" i="42"/>
  <c r="H16" i="42"/>
  <c r="D14" i="42"/>
  <c r="G14" i="42"/>
  <c r="H14" i="42"/>
  <c r="F13" i="42"/>
  <c r="E13" i="42"/>
  <c r="D13" i="42"/>
  <c r="G27" i="41"/>
  <c r="H27" i="41"/>
  <c r="K27" i="41"/>
  <c r="F27" i="41"/>
  <c r="J27" i="41"/>
  <c r="E27" i="41"/>
  <c r="I27" i="41"/>
  <c r="G44" i="5"/>
  <c r="H44" i="5"/>
  <c r="K44" i="5"/>
  <c r="F44" i="5"/>
  <c r="J44" i="5"/>
  <c r="E44" i="5"/>
  <c r="I44" i="5"/>
  <c r="E34" i="5"/>
  <c r="H34" i="5"/>
  <c r="I34" i="5"/>
  <c r="G32" i="7"/>
  <c r="H32" i="7"/>
  <c r="K32" i="7"/>
  <c r="F32" i="7"/>
  <c r="J32" i="7"/>
  <c r="E32" i="7"/>
  <c r="I32" i="7"/>
  <c r="G30" i="8"/>
  <c r="H30" i="8"/>
  <c r="K30" i="8"/>
  <c r="F30" i="8"/>
  <c r="J30" i="8"/>
  <c r="E30" i="8"/>
  <c r="I30" i="8"/>
  <c r="G27" i="9"/>
  <c r="H27" i="9"/>
  <c r="K27" i="9"/>
  <c r="F27" i="9"/>
  <c r="J27" i="9"/>
  <c r="E27" i="9"/>
  <c r="I27" i="9"/>
  <c r="G27" i="10"/>
  <c r="H27" i="10"/>
  <c r="K27" i="10"/>
  <c r="F27" i="10"/>
  <c r="J27" i="10"/>
  <c r="E27" i="10"/>
  <c r="I27" i="10"/>
  <c r="K27" i="11"/>
  <c r="F27" i="11"/>
  <c r="H27" i="11"/>
  <c r="J27" i="11"/>
  <c r="E27" i="11"/>
  <c r="I27" i="11"/>
  <c r="G27" i="11"/>
  <c r="G29" i="12"/>
  <c r="H29" i="12"/>
  <c r="K29" i="12"/>
  <c r="F29" i="12"/>
  <c r="J29" i="12"/>
  <c r="E29" i="12"/>
  <c r="I29" i="12"/>
  <c r="G29" i="13"/>
  <c r="H29" i="13"/>
  <c r="K29" i="13"/>
  <c r="F29" i="13"/>
  <c r="J29" i="13"/>
  <c r="E29" i="13"/>
  <c r="I29" i="13"/>
  <c r="G28" i="14"/>
  <c r="H28" i="14"/>
  <c r="K28" i="14"/>
  <c r="F28" i="14"/>
  <c r="J28" i="14"/>
  <c r="E28" i="14"/>
  <c r="I28" i="14"/>
  <c r="G16" i="15"/>
  <c r="H16" i="15"/>
  <c r="K16" i="15"/>
  <c r="F16" i="15"/>
  <c r="J16" i="15"/>
  <c r="E16" i="15"/>
  <c r="I16" i="15"/>
  <c r="G15" i="15"/>
  <c r="H15" i="15"/>
  <c r="K15" i="15"/>
  <c r="F15" i="15"/>
  <c r="J15" i="15"/>
  <c r="E15" i="15"/>
  <c r="I15" i="15"/>
  <c r="F7" i="15"/>
  <c r="H7" i="15"/>
  <c r="J7" i="15"/>
  <c r="E8" i="15"/>
  <c r="E7" i="15"/>
  <c r="F8" i="15"/>
  <c r="G30" i="16"/>
  <c r="H30" i="16"/>
  <c r="K30" i="16"/>
  <c r="F30" i="16"/>
  <c r="J30" i="16"/>
  <c r="E30" i="16"/>
  <c r="I30" i="16"/>
  <c r="G27" i="17"/>
  <c r="H27" i="17"/>
  <c r="K27" i="17"/>
  <c r="F27" i="17"/>
  <c r="J27" i="17"/>
  <c r="E27" i="17"/>
  <c r="I27" i="17"/>
  <c r="G28" i="18"/>
  <c r="H28" i="18"/>
  <c r="K28" i="18"/>
  <c r="F28" i="18"/>
  <c r="J28" i="18"/>
  <c r="E28" i="18"/>
  <c r="I28" i="18"/>
  <c r="G37" i="19"/>
  <c r="H37" i="19"/>
  <c r="K37" i="19"/>
  <c r="F37" i="19"/>
  <c r="J37" i="19"/>
  <c r="E37" i="19"/>
  <c r="I37" i="19"/>
  <c r="F28" i="19"/>
  <c r="E28" i="19"/>
  <c r="H28" i="19"/>
  <c r="I28" i="19"/>
  <c r="G19" i="20"/>
  <c r="H19" i="20"/>
  <c r="K19" i="20"/>
  <c r="F19" i="20"/>
  <c r="J19" i="20"/>
  <c r="E19" i="20"/>
  <c r="I19" i="20"/>
  <c r="G27" i="21"/>
  <c r="H27" i="21"/>
  <c r="K27" i="21"/>
  <c r="F27" i="21"/>
  <c r="J27" i="21"/>
  <c r="E27" i="21"/>
  <c r="I27" i="21"/>
  <c r="G30" i="22"/>
  <c r="H30" i="22"/>
  <c r="K30" i="22"/>
  <c r="F30" i="22"/>
  <c r="J30" i="22"/>
  <c r="E30" i="22"/>
  <c r="I30" i="22"/>
  <c r="G24" i="23"/>
  <c r="H24" i="23"/>
  <c r="K24" i="23"/>
  <c r="F24" i="23"/>
  <c r="J24" i="23"/>
  <c r="E24" i="23"/>
  <c r="I24" i="23"/>
  <c r="G27" i="24"/>
  <c r="H27" i="24"/>
  <c r="K27" i="24"/>
  <c r="F27" i="24"/>
  <c r="J27" i="24"/>
  <c r="E27" i="24"/>
  <c r="I27" i="24"/>
  <c r="G27" i="25"/>
  <c r="H27" i="25"/>
  <c r="K27" i="25"/>
  <c r="F27" i="25"/>
  <c r="J27" i="25"/>
  <c r="E27" i="25"/>
  <c r="I27" i="25"/>
  <c r="G28" i="26"/>
  <c r="H28" i="26"/>
  <c r="K28" i="26"/>
  <c r="F28" i="26"/>
  <c r="J28" i="26"/>
  <c r="E28" i="26"/>
  <c r="I28" i="26"/>
  <c r="G28" i="40"/>
  <c r="H28" i="40"/>
  <c r="K28" i="40"/>
  <c r="F28" i="40"/>
  <c r="J28" i="40"/>
  <c r="E28" i="40"/>
  <c r="I28" i="40"/>
  <c r="G48" i="27"/>
  <c r="H48" i="27"/>
  <c r="K48" i="27"/>
  <c r="F48" i="27"/>
  <c r="J48" i="27"/>
  <c r="E48" i="27"/>
  <c r="I48" i="27"/>
  <c r="G29" i="28"/>
  <c r="H29" i="28"/>
  <c r="K29" i="28"/>
  <c r="F29" i="28"/>
  <c r="J29" i="28"/>
  <c r="E29" i="28"/>
  <c r="I29" i="28"/>
  <c r="G29" i="39"/>
  <c r="H29" i="39"/>
  <c r="K29" i="39"/>
  <c r="F29" i="39"/>
  <c r="J29" i="39"/>
  <c r="E29" i="39"/>
  <c r="I29" i="39"/>
  <c r="G49" i="29"/>
  <c r="H49" i="29"/>
  <c r="K49" i="29"/>
  <c r="F49" i="29"/>
  <c r="J49" i="29"/>
  <c r="E49" i="29"/>
  <c r="I49" i="29"/>
  <c r="G28" i="30"/>
  <c r="H28" i="30"/>
  <c r="K28" i="30"/>
  <c r="F28" i="30"/>
  <c r="J28" i="30"/>
  <c r="E28" i="30"/>
  <c r="I28" i="30"/>
  <c r="G26" i="31"/>
  <c r="H26" i="31"/>
  <c r="K26" i="31"/>
  <c r="F26" i="31"/>
  <c r="J26" i="31"/>
  <c r="E26" i="31"/>
  <c r="I26" i="31"/>
  <c r="G34" i="31"/>
  <c r="H34" i="31"/>
  <c r="K34" i="31"/>
  <c r="F34" i="31"/>
  <c r="J34" i="31"/>
  <c r="E34" i="31"/>
  <c r="I34" i="31"/>
  <c r="E18" i="31"/>
  <c r="H18" i="31"/>
  <c r="I18" i="31"/>
  <c r="G28" i="32"/>
  <c r="H28" i="32"/>
  <c r="K28" i="32"/>
  <c r="F28" i="32"/>
  <c r="J28" i="32"/>
  <c r="E28" i="32"/>
  <c r="I28" i="32"/>
  <c r="G27" i="36"/>
  <c r="H27" i="36"/>
  <c r="K27" i="36"/>
  <c r="F27" i="36"/>
  <c r="J27" i="36"/>
  <c r="E27" i="36"/>
  <c r="I27" i="36"/>
  <c r="G45" i="33"/>
  <c r="H45" i="33"/>
  <c r="K45" i="33"/>
  <c r="F45" i="33"/>
  <c r="J45" i="33"/>
  <c r="E45" i="33"/>
  <c r="I45" i="33"/>
  <c r="G28" i="38"/>
  <c r="H28" i="38"/>
  <c r="K28" i="38"/>
  <c r="F28" i="38"/>
  <c r="J28" i="38"/>
  <c r="E28" i="38"/>
  <c r="I28" i="38"/>
  <c r="G48" i="34"/>
  <c r="H48" i="34"/>
  <c r="K48" i="34"/>
  <c r="F48" i="34"/>
  <c r="J48" i="34"/>
  <c r="E48" i="34"/>
  <c r="I48" i="34"/>
  <c r="G27" i="37"/>
  <c r="H27" i="37"/>
  <c r="K27" i="37"/>
  <c r="F27" i="37"/>
  <c r="J27" i="37"/>
  <c r="E27" i="37"/>
  <c r="I27" i="37"/>
  <c r="G28" i="35"/>
  <c r="H28" i="35"/>
  <c r="K28" i="35"/>
  <c r="F28" i="35"/>
  <c r="J28" i="35"/>
  <c r="E28" i="35"/>
  <c r="I28" i="35"/>
  <c r="E22" i="35"/>
  <c r="H22" i="35"/>
  <c r="I22" i="35"/>
  <c r="E38" i="34"/>
  <c r="F20" i="60"/>
  <c r="G20" i="60"/>
  <c r="J20" i="60"/>
  <c r="E20" i="60"/>
  <c r="I20" i="60"/>
  <c r="H20" i="60"/>
  <c r="E21" i="60"/>
  <c r="G21" i="60"/>
  <c r="I21" i="60"/>
  <c r="F21" i="60"/>
  <c r="J21" i="60"/>
  <c r="E22" i="60"/>
  <c r="G22" i="60"/>
  <c r="I22" i="60"/>
  <c r="F22" i="60"/>
  <c r="J22" i="60"/>
  <c r="E23" i="60"/>
  <c r="G23" i="60"/>
  <c r="I23" i="60"/>
  <c r="F23" i="60"/>
  <c r="J23" i="60"/>
  <c r="D21" i="60"/>
  <c r="H21" i="60"/>
  <c r="D22" i="60"/>
  <c r="H22" i="60"/>
  <c r="H23" i="60"/>
  <c r="E30" i="53"/>
  <c r="G30" i="53"/>
  <c r="I30" i="53"/>
  <c r="F30" i="53"/>
  <c r="J30" i="53"/>
  <c r="H30" i="53"/>
  <c r="E31" i="53"/>
  <c r="F31" i="53"/>
  <c r="G31" i="53"/>
  <c r="E32" i="53"/>
  <c r="F32" i="53"/>
  <c r="G32" i="53"/>
  <c r="E33" i="53"/>
  <c r="F33" i="53"/>
  <c r="G33" i="53"/>
  <c r="H31" i="53"/>
  <c r="H32" i="53"/>
  <c r="H33" i="53"/>
  <c r="F30" i="51"/>
  <c r="G30" i="51"/>
  <c r="J30" i="51"/>
  <c r="E30" i="51"/>
  <c r="I30" i="51"/>
  <c r="H30" i="51"/>
  <c r="E31" i="51"/>
  <c r="G31" i="51"/>
  <c r="I31" i="51"/>
  <c r="F31" i="51"/>
  <c r="J31" i="51"/>
  <c r="E32" i="51"/>
  <c r="G32" i="51"/>
  <c r="I32" i="51"/>
  <c r="F32" i="51"/>
  <c r="J32" i="51"/>
  <c r="E33" i="51"/>
  <c r="G33" i="51"/>
  <c r="I33" i="51"/>
  <c r="F33" i="51"/>
  <c r="J33" i="51"/>
  <c r="D31" i="51"/>
  <c r="H31" i="51"/>
  <c r="D32" i="51"/>
  <c r="H32" i="51"/>
  <c r="D33" i="51"/>
  <c r="H33" i="51"/>
  <c r="F16" i="50"/>
  <c r="G16" i="50"/>
  <c r="J16" i="50"/>
  <c r="E16" i="50"/>
  <c r="I16" i="50"/>
  <c r="H16" i="50"/>
  <c r="E17" i="50"/>
  <c r="G17" i="50"/>
  <c r="I17" i="50"/>
  <c r="F17" i="50"/>
  <c r="J17" i="50"/>
  <c r="E18" i="50"/>
  <c r="G18" i="50"/>
  <c r="I18" i="50"/>
  <c r="F18" i="50"/>
  <c r="J18" i="50"/>
  <c r="E19" i="50"/>
  <c r="G19" i="50"/>
  <c r="I19" i="50"/>
  <c r="F19" i="50"/>
  <c r="J19" i="50"/>
  <c r="D17" i="50"/>
  <c r="H17" i="50"/>
  <c r="D18" i="50"/>
  <c r="H18" i="50"/>
  <c r="D19" i="50"/>
  <c r="H19" i="50"/>
  <c r="F16" i="49"/>
  <c r="G16" i="49"/>
  <c r="J16" i="49"/>
  <c r="E16" i="49"/>
  <c r="I16" i="49"/>
  <c r="H16" i="49"/>
  <c r="E17" i="49"/>
  <c r="G17" i="49"/>
  <c r="I17" i="49"/>
  <c r="F17" i="49"/>
  <c r="J17" i="49"/>
  <c r="E18" i="49"/>
  <c r="G18" i="49"/>
  <c r="I18" i="49"/>
  <c r="F18" i="49"/>
  <c r="J18" i="49"/>
  <c r="F19" i="49"/>
  <c r="J19" i="49"/>
  <c r="H17" i="49"/>
  <c r="H18" i="49"/>
  <c r="J44" i="48"/>
  <c r="J47" i="48"/>
  <c r="H45" i="48"/>
  <c r="H47" i="48"/>
  <c r="H44" i="48"/>
  <c r="E39" i="45"/>
  <c r="G39" i="45"/>
  <c r="I39" i="45"/>
  <c r="F37" i="45"/>
  <c r="G37" i="45"/>
  <c r="J37" i="45"/>
  <c r="E37" i="45"/>
  <c r="I37" i="45"/>
  <c r="H37" i="45"/>
  <c r="E38" i="45"/>
  <c r="G38" i="45"/>
  <c r="I38" i="45"/>
  <c r="F38" i="45"/>
  <c r="J38" i="45"/>
  <c r="F39" i="45"/>
  <c r="J39" i="45"/>
  <c r="E40" i="45"/>
  <c r="G40" i="45"/>
  <c r="I40" i="45"/>
  <c r="F40" i="45"/>
  <c r="J40" i="45"/>
  <c r="H38" i="45"/>
  <c r="H39" i="45"/>
  <c r="H40" i="45"/>
  <c r="I39" i="44"/>
  <c r="H36" i="44"/>
  <c r="I38" i="44"/>
  <c r="J39" i="44"/>
  <c r="H39" i="44"/>
  <c r="E16" i="43"/>
  <c r="G16" i="43"/>
  <c r="I16" i="43"/>
  <c r="F16" i="43"/>
  <c r="J16" i="43"/>
  <c r="E17" i="43"/>
  <c r="F17" i="43"/>
  <c r="G17" i="43"/>
  <c r="E18" i="43"/>
  <c r="F18" i="43"/>
  <c r="G18" i="43"/>
  <c r="E19" i="43"/>
  <c r="G19" i="43"/>
  <c r="I19" i="43"/>
  <c r="F19" i="43"/>
  <c r="J19" i="43"/>
  <c r="D19" i="43"/>
  <c r="H19" i="43"/>
  <c r="D17" i="43"/>
  <c r="H17" i="43"/>
  <c r="D18" i="43"/>
  <c r="H18" i="43"/>
  <c r="H16" i="43"/>
  <c r="E14" i="42"/>
  <c r="I14" i="42"/>
  <c r="F14" i="42"/>
  <c r="J14" i="42"/>
  <c r="D15" i="42"/>
  <c r="G15" i="42"/>
  <c r="H15" i="42"/>
  <c r="E15" i="42"/>
  <c r="I15" i="42"/>
  <c r="F15" i="42"/>
  <c r="J15" i="42"/>
  <c r="E16" i="42"/>
  <c r="I16" i="42"/>
  <c r="F16" i="42"/>
  <c r="J16" i="42"/>
  <c r="G13" i="42"/>
  <c r="J13" i="42"/>
  <c r="G31" i="57"/>
  <c r="E30" i="57"/>
  <c r="G30" i="57"/>
  <c r="I30" i="57"/>
  <c r="F30" i="57"/>
  <c r="J30" i="57"/>
  <c r="E31" i="57"/>
  <c r="I31" i="57"/>
  <c r="F31" i="57"/>
  <c r="J31" i="57"/>
  <c r="E32" i="57"/>
  <c r="F32" i="57"/>
  <c r="G32" i="57"/>
  <c r="E33" i="57"/>
  <c r="F33" i="57"/>
  <c r="G33" i="57"/>
  <c r="H31" i="57"/>
  <c r="D32" i="57"/>
  <c r="H32" i="57"/>
  <c r="H33" i="57"/>
  <c r="D30" i="57"/>
  <c r="H30" i="57"/>
  <c r="J44" i="56"/>
  <c r="I44" i="56"/>
  <c r="H44" i="56"/>
  <c r="J45" i="56"/>
  <c r="I45" i="56"/>
  <c r="H45" i="56"/>
  <c r="H46" i="56"/>
  <c r="H47" i="56"/>
  <c r="G183" i="55"/>
  <c r="E180" i="55"/>
  <c r="I180" i="55"/>
  <c r="F180" i="55"/>
  <c r="E181" i="55"/>
  <c r="F181" i="55"/>
  <c r="G181" i="55"/>
  <c r="J181" i="55"/>
  <c r="E182" i="55"/>
  <c r="F182" i="55"/>
  <c r="G182" i="55"/>
  <c r="E183" i="55"/>
  <c r="I183" i="55"/>
  <c r="F183" i="55"/>
  <c r="H183" i="55"/>
  <c r="H182" i="55"/>
  <c r="H181" i="55"/>
  <c r="J43" i="45"/>
  <c r="I43" i="45"/>
  <c r="H43" i="45"/>
  <c r="G4" i="41"/>
  <c r="H4" i="41"/>
  <c r="K4" i="41"/>
  <c r="E9" i="41"/>
  <c r="H9" i="41"/>
  <c r="I9" i="41"/>
  <c r="G15" i="41"/>
  <c r="H15" i="41"/>
  <c r="K15" i="41"/>
  <c r="F21" i="41"/>
  <c r="H21" i="41"/>
  <c r="J21" i="41"/>
  <c r="G21" i="41"/>
  <c r="K21" i="41"/>
  <c r="E21" i="41"/>
  <c r="I21" i="41"/>
  <c r="F15" i="41"/>
  <c r="J15" i="41"/>
  <c r="E15" i="41"/>
  <c r="I15" i="41"/>
  <c r="G9" i="41"/>
  <c r="K9" i="41"/>
  <c r="F9" i="41"/>
  <c r="J9" i="41"/>
  <c r="F4" i="41"/>
  <c r="J4" i="41"/>
  <c r="E4" i="41"/>
  <c r="I4" i="41"/>
  <c r="G22" i="40"/>
  <c r="H22" i="40"/>
  <c r="K22" i="40"/>
  <c r="F22" i="40"/>
  <c r="J22" i="40"/>
  <c r="E22" i="40"/>
  <c r="I22" i="40"/>
  <c r="G16" i="40"/>
  <c r="H16" i="40"/>
  <c r="K16" i="40"/>
  <c r="F16" i="40"/>
  <c r="J16" i="40"/>
  <c r="E16" i="40"/>
  <c r="I16" i="40"/>
  <c r="G10" i="40"/>
  <c r="H10" i="40"/>
  <c r="K10" i="40"/>
  <c r="F10" i="40"/>
  <c r="J10" i="40"/>
  <c r="E10" i="40"/>
  <c r="I10" i="40"/>
  <c r="G4" i="40"/>
  <c r="H4" i="40"/>
  <c r="K4" i="40"/>
  <c r="F4" i="40"/>
  <c r="J4" i="40"/>
  <c r="E4" i="40"/>
  <c r="I4" i="40"/>
  <c r="G23" i="39"/>
  <c r="H23" i="39"/>
  <c r="K23" i="39"/>
  <c r="F23" i="39"/>
  <c r="J23" i="39"/>
  <c r="E23" i="39"/>
  <c r="I23" i="39"/>
  <c r="G17" i="39"/>
  <c r="H17" i="39"/>
  <c r="K17" i="39"/>
  <c r="F17" i="39"/>
  <c r="J17" i="39"/>
  <c r="E17" i="39"/>
  <c r="I17" i="39"/>
  <c r="G11" i="39"/>
  <c r="H11" i="39"/>
  <c r="K11" i="39"/>
  <c r="F11" i="39"/>
  <c r="J11" i="39"/>
  <c r="E11" i="39"/>
  <c r="I11" i="39"/>
  <c r="G5" i="39"/>
  <c r="H5" i="39"/>
  <c r="K5" i="39"/>
  <c r="F5" i="39"/>
  <c r="J5" i="39"/>
  <c r="E5" i="39"/>
  <c r="I5" i="39"/>
  <c r="I31" i="33"/>
  <c r="J31" i="33"/>
  <c r="K31" i="33"/>
  <c r="I32" i="33"/>
  <c r="J32" i="33"/>
  <c r="K32" i="33"/>
  <c r="I33" i="33"/>
  <c r="J33" i="33"/>
  <c r="K33" i="33"/>
  <c r="I34" i="33"/>
  <c r="J34" i="33"/>
  <c r="K34" i="33"/>
  <c r="G21" i="37"/>
  <c r="H21" i="37"/>
  <c r="K21" i="37"/>
  <c r="F21" i="37"/>
  <c r="J21" i="37"/>
  <c r="E21" i="37"/>
  <c r="I21" i="37"/>
  <c r="G15" i="37"/>
  <c r="H15" i="37"/>
  <c r="K15" i="37"/>
  <c r="F15" i="37"/>
  <c r="J15" i="37"/>
  <c r="E15" i="37"/>
  <c r="I15" i="37"/>
  <c r="F9" i="37"/>
  <c r="H9" i="37"/>
  <c r="J9" i="37"/>
  <c r="G9" i="37"/>
  <c r="K9" i="37"/>
  <c r="E9" i="37"/>
  <c r="I9" i="37"/>
  <c r="G4" i="37"/>
  <c r="H4" i="37"/>
  <c r="K4" i="37"/>
  <c r="F4" i="37"/>
  <c r="J4" i="37"/>
  <c r="I2" i="35"/>
  <c r="E4" i="35"/>
  <c r="H4" i="35"/>
  <c r="I4" i="35"/>
  <c r="G22" i="38"/>
  <c r="H22" i="38"/>
  <c r="K22" i="38"/>
  <c r="F22" i="38"/>
  <c r="J22" i="38"/>
  <c r="G16" i="38"/>
  <c r="H16" i="38"/>
  <c r="K16" i="38"/>
  <c r="F16" i="38"/>
  <c r="J16" i="38"/>
  <c r="G10" i="38"/>
  <c r="H10" i="38"/>
  <c r="K10" i="38"/>
  <c r="F10" i="38"/>
  <c r="J10" i="38"/>
  <c r="G4" i="38"/>
  <c r="H4" i="38"/>
  <c r="K4" i="38"/>
  <c r="F4" i="38"/>
  <c r="J4" i="38"/>
  <c r="E4" i="38"/>
  <c r="I4" i="38"/>
  <c r="E22" i="38"/>
  <c r="I22" i="38"/>
  <c r="E16" i="38"/>
  <c r="I16" i="38"/>
  <c r="E10" i="38"/>
  <c r="I10" i="38"/>
  <c r="E4" i="37"/>
  <c r="I4" i="37"/>
  <c r="I33" i="57"/>
  <c r="J32" i="57"/>
  <c r="J33" i="57"/>
  <c r="I32" i="57"/>
  <c r="I47" i="56"/>
  <c r="J46" i="56"/>
  <c r="J47" i="56"/>
  <c r="I46" i="56"/>
  <c r="I33" i="53"/>
  <c r="J32" i="53"/>
  <c r="I31" i="53"/>
  <c r="J33" i="53"/>
  <c r="I32" i="53"/>
  <c r="J31" i="53"/>
  <c r="J38" i="44"/>
  <c r="H37" i="44"/>
  <c r="J37" i="44"/>
  <c r="I36" i="44"/>
  <c r="I37" i="44"/>
  <c r="J36" i="44"/>
  <c r="I18" i="43"/>
  <c r="J17" i="43"/>
  <c r="J18" i="43"/>
  <c r="I17" i="43"/>
  <c r="I13" i="42"/>
  <c r="H13" i="42"/>
  <c r="I45" i="48"/>
  <c r="J46" i="48"/>
  <c r="H46" i="48"/>
  <c r="I47" i="48"/>
  <c r="I46" i="48"/>
  <c r="J45" i="48"/>
  <c r="I44" i="48"/>
  <c r="I182" i="55"/>
  <c r="J182" i="55"/>
  <c r="I181" i="55"/>
  <c r="J180" i="55"/>
  <c r="J183" i="55"/>
  <c r="F21" i="36"/>
  <c r="H21" i="36"/>
  <c r="J21" i="36"/>
  <c r="G21" i="36"/>
  <c r="E21" i="36"/>
  <c r="K21" i="36"/>
  <c r="I21" i="36"/>
  <c r="H9" i="36"/>
  <c r="H15" i="36"/>
  <c r="G9" i="36"/>
  <c r="G15" i="36"/>
  <c r="K15" i="36"/>
  <c r="F9" i="36"/>
  <c r="F15" i="36"/>
  <c r="J15" i="36"/>
  <c r="E9" i="36"/>
  <c r="E15" i="36"/>
  <c r="I15" i="36"/>
  <c r="J9" i="36"/>
  <c r="K9" i="36"/>
  <c r="I9" i="36"/>
  <c r="F4" i="36"/>
  <c r="G4" i="36"/>
  <c r="H4" i="36"/>
  <c r="E4" i="36"/>
  <c r="K4" i="36"/>
  <c r="I4" i="36"/>
  <c r="J4" i="36"/>
  <c r="E21" i="24"/>
  <c r="H21" i="24"/>
  <c r="I21" i="24"/>
  <c r="F21" i="24"/>
  <c r="J21" i="24"/>
  <c r="G21" i="24"/>
  <c r="K21" i="24"/>
  <c r="E15" i="24"/>
  <c r="H15" i="24"/>
  <c r="I15" i="24"/>
  <c r="F15" i="24"/>
  <c r="J15" i="24"/>
  <c r="G15" i="24"/>
  <c r="K15" i="24"/>
  <c r="E9" i="24"/>
  <c r="H9" i="24"/>
  <c r="I9" i="24"/>
  <c r="F9" i="24"/>
  <c r="J9" i="24"/>
  <c r="G9" i="24"/>
  <c r="K9" i="24"/>
  <c r="E4" i="24"/>
  <c r="H4" i="24"/>
  <c r="I4" i="24"/>
  <c r="F4" i="24"/>
  <c r="J4" i="24"/>
  <c r="G4" i="24"/>
  <c r="K4" i="24"/>
  <c r="E21" i="25"/>
  <c r="H21" i="25"/>
  <c r="I21" i="25"/>
  <c r="F21" i="25"/>
  <c r="J21" i="25"/>
  <c r="G21" i="25"/>
  <c r="K21" i="25"/>
  <c r="E15" i="25"/>
  <c r="H15" i="25"/>
  <c r="I15" i="25"/>
  <c r="F15" i="25"/>
  <c r="J15" i="25"/>
  <c r="G15" i="25"/>
  <c r="K15" i="25"/>
  <c r="E9" i="25"/>
  <c r="H9" i="25"/>
  <c r="I9" i="25"/>
  <c r="F9" i="25"/>
  <c r="J9" i="25"/>
  <c r="G9" i="25"/>
  <c r="K9" i="25"/>
  <c r="E4" i="25"/>
  <c r="H4" i="25"/>
  <c r="I4" i="25"/>
  <c r="F4" i="25"/>
  <c r="J4" i="25"/>
  <c r="G4" i="25"/>
  <c r="K4" i="25"/>
  <c r="E22" i="26"/>
  <c r="H22" i="26"/>
  <c r="I22" i="26"/>
  <c r="F22" i="26"/>
  <c r="J22" i="26"/>
  <c r="G22" i="26"/>
  <c r="K22" i="26"/>
  <c r="E16" i="26"/>
  <c r="H16" i="26"/>
  <c r="I16" i="26"/>
  <c r="F16" i="26"/>
  <c r="J16" i="26"/>
  <c r="G16" i="26"/>
  <c r="K16" i="26"/>
  <c r="E10" i="26"/>
  <c r="H10" i="26"/>
  <c r="I10" i="26"/>
  <c r="F10" i="26"/>
  <c r="J10" i="26"/>
  <c r="G10" i="26"/>
  <c r="K10" i="26"/>
  <c r="E4" i="26"/>
  <c r="H4" i="26"/>
  <c r="I4" i="26"/>
  <c r="F4" i="26"/>
  <c r="J4" i="26"/>
  <c r="G4" i="26"/>
  <c r="K4" i="26"/>
  <c r="E38" i="27"/>
  <c r="H38" i="27"/>
  <c r="I38" i="27"/>
  <c r="F38" i="27"/>
  <c r="J38" i="27"/>
  <c r="G38" i="27"/>
  <c r="K38" i="27"/>
  <c r="E28" i="27"/>
  <c r="H28" i="27"/>
  <c r="I28" i="27"/>
  <c r="F28" i="27"/>
  <c r="J28" i="27"/>
  <c r="G28" i="27"/>
  <c r="K28" i="27"/>
  <c r="F18" i="27"/>
  <c r="H18" i="27"/>
  <c r="J18" i="27"/>
  <c r="G18" i="27"/>
  <c r="K18" i="27"/>
  <c r="E18" i="27"/>
  <c r="I18" i="27"/>
  <c r="F8" i="27"/>
  <c r="H8" i="27"/>
  <c r="J8" i="27"/>
  <c r="G8" i="27"/>
  <c r="K8" i="27"/>
  <c r="E8" i="27"/>
  <c r="I8" i="27"/>
  <c r="F23" i="28"/>
  <c r="G23" i="28"/>
  <c r="H23" i="28"/>
  <c r="E23" i="28"/>
  <c r="F17" i="28"/>
  <c r="G17" i="28"/>
  <c r="H17" i="28"/>
  <c r="E17" i="28"/>
  <c r="F11" i="28"/>
  <c r="G11" i="28"/>
  <c r="H11" i="28"/>
  <c r="E11" i="28"/>
  <c r="F5" i="28"/>
  <c r="G5" i="28"/>
  <c r="H5" i="28"/>
  <c r="E5" i="28"/>
  <c r="E39" i="29"/>
  <c r="H39" i="29"/>
  <c r="I39" i="29"/>
  <c r="F39" i="29"/>
  <c r="J39" i="29"/>
  <c r="G39" i="29"/>
  <c r="K39" i="29"/>
  <c r="E29" i="29"/>
  <c r="H29" i="29"/>
  <c r="I29" i="29"/>
  <c r="F29" i="29"/>
  <c r="J29" i="29"/>
  <c r="G29" i="29"/>
  <c r="K29" i="29"/>
  <c r="E19" i="29"/>
  <c r="H19" i="29"/>
  <c r="I19" i="29"/>
  <c r="F19" i="29"/>
  <c r="J19" i="29"/>
  <c r="G19" i="29"/>
  <c r="K19" i="29"/>
  <c r="E22" i="30"/>
  <c r="H22" i="30"/>
  <c r="I22" i="30"/>
  <c r="F22" i="30"/>
  <c r="J22" i="30"/>
  <c r="G22" i="30"/>
  <c r="K22" i="30"/>
  <c r="E16" i="30"/>
  <c r="H16" i="30"/>
  <c r="I16" i="30"/>
  <c r="F16" i="30"/>
  <c r="J16" i="30"/>
  <c r="G16" i="30"/>
  <c r="K16" i="30"/>
  <c r="E10" i="30"/>
  <c r="H10" i="30"/>
  <c r="I10" i="30"/>
  <c r="F10" i="30"/>
  <c r="J10" i="30"/>
  <c r="G10" i="30"/>
  <c r="K10" i="30"/>
  <c r="E4" i="30"/>
  <c r="H4" i="30"/>
  <c r="I4" i="30"/>
  <c r="F4" i="30"/>
  <c r="J4" i="30"/>
  <c r="G4" i="30"/>
  <c r="K4" i="30"/>
  <c r="F18" i="31"/>
  <c r="J18" i="31"/>
  <c r="G18" i="31"/>
  <c r="K18" i="31"/>
  <c r="E10" i="31"/>
  <c r="H10" i="31"/>
  <c r="I10" i="31"/>
  <c r="F10" i="31"/>
  <c r="J10" i="31"/>
  <c r="G10" i="31"/>
  <c r="K10" i="31"/>
  <c r="E4" i="31"/>
  <c r="H4" i="31"/>
  <c r="I4" i="31"/>
  <c r="F4" i="31"/>
  <c r="J4" i="31"/>
  <c r="G4" i="31"/>
  <c r="K4" i="31"/>
  <c r="F25" i="33"/>
  <c r="G25" i="33"/>
  <c r="H25" i="33"/>
  <c r="E25" i="33"/>
  <c r="I5" i="28"/>
  <c r="K5" i="28"/>
  <c r="I11" i="28"/>
  <c r="K11" i="28"/>
  <c r="I17" i="28"/>
  <c r="K17" i="28"/>
  <c r="I23" i="28"/>
  <c r="K23" i="28"/>
  <c r="J5" i="28"/>
  <c r="J11" i="28"/>
  <c r="J17" i="28"/>
  <c r="J23" i="28"/>
  <c r="I25" i="33"/>
  <c r="E18" i="23"/>
  <c r="H18" i="23"/>
  <c r="I18" i="23"/>
  <c r="F18" i="23"/>
  <c r="J18" i="23"/>
  <c r="G18" i="23"/>
  <c r="K18" i="23"/>
  <c r="E12" i="23"/>
  <c r="H12" i="23"/>
  <c r="I12" i="23"/>
  <c r="F12" i="23"/>
  <c r="J12" i="23"/>
  <c r="G12" i="23"/>
  <c r="K12" i="23"/>
  <c r="E7" i="23"/>
  <c r="H7" i="23"/>
  <c r="I7" i="23"/>
  <c r="F7" i="23"/>
  <c r="J7" i="23"/>
  <c r="G7" i="23"/>
  <c r="K7" i="23"/>
  <c r="E3" i="23"/>
  <c r="H3" i="23"/>
  <c r="I3" i="23"/>
  <c r="F3" i="23"/>
  <c r="J3" i="23"/>
  <c r="G3" i="23"/>
  <c r="K3" i="23"/>
  <c r="E24" i="22"/>
  <c r="H24" i="22"/>
  <c r="I24" i="22"/>
  <c r="F24" i="22"/>
  <c r="J24" i="22"/>
  <c r="G24" i="22"/>
  <c r="K24" i="22"/>
  <c r="E18" i="22"/>
  <c r="H18" i="22"/>
  <c r="I18" i="22"/>
  <c r="F18" i="22"/>
  <c r="J18" i="22"/>
  <c r="G18" i="22"/>
  <c r="K18" i="22"/>
  <c r="E12" i="22"/>
  <c r="H12" i="22"/>
  <c r="I12" i="22"/>
  <c r="F12" i="22"/>
  <c r="J12" i="22"/>
  <c r="G12" i="22"/>
  <c r="K12" i="22"/>
  <c r="E6" i="22"/>
  <c r="H6" i="22"/>
  <c r="I6" i="22"/>
  <c r="F6" i="22"/>
  <c r="J6" i="22"/>
  <c r="G6" i="22"/>
  <c r="K6" i="22"/>
  <c r="E9" i="21"/>
  <c r="H9" i="21"/>
  <c r="I9" i="21"/>
  <c r="F9" i="21"/>
  <c r="J9" i="21"/>
  <c r="G9" i="21"/>
  <c r="K9" i="21"/>
  <c r="E21" i="21"/>
  <c r="H21" i="21"/>
  <c r="I21" i="21"/>
  <c r="F21" i="21"/>
  <c r="J21" i="21"/>
  <c r="G21" i="21"/>
  <c r="K21" i="21"/>
  <c r="E15" i="21"/>
  <c r="H15" i="21"/>
  <c r="I15" i="21"/>
  <c r="F15" i="21"/>
  <c r="J15" i="21"/>
  <c r="G15" i="21"/>
  <c r="K15" i="21"/>
  <c r="E4" i="21"/>
  <c r="H4" i="21"/>
  <c r="I4" i="21"/>
  <c r="F4" i="21"/>
  <c r="J4" i="21"/>
  <c r="G4" i="21"/>
  <c r="K4" i="21"/>
  <c r="E7" i="20"/>
  <c r="H7" i="20"/>
  <c r="I7" i="20"/>
  <c r="F7" i="20"/>
  <c r="J7" i="20"/>
  <c r="G7" i="20"/>
  <c r="K7" i="20"/>
  <c r="E13" i="20"/>
  <c r="H13" i="20"/>
  <c r="I13" i="20"/>
  <c r="F13" i="20"/>
  <c r="J13" i="20"/>
  <c r="G13" i="20"/>
  <c r="K13" i="20"/>
  <c r="E3" i="20"/>
  <c r="H3" i="20"/>
  <c r="I3" i="20"/>
  <c r="F3" i="20"/>
  <c r="J3" i="20"/>
  <c r="G3" i="20"/>
  <c r="K3" i="20"/>
  <c r="J28" i="19"/>
  <c r="G28" i="19"/>
  <c r="K28" i="19"/>
  <c r="F19" i="19"/>
  <c r="G19" i="19"/>
  <c r="H19" i="19"/>
  <c r="E11" i="19"/>
  <c r="H11" i="19"/>
  <c r="I11" i="19"/>
  <c r="F11" i="19"/>
  <c r="J11" i="19"/>
  <c r="G11" i="19"/>
  <c r="K11" i="19"/>
  <c r="E4" i="19"/>
  <c r="H4" i="19"/>
  <c r="I4" i="19"/>
  <c r="F4" i="19"/>
  <c r="J4" i="19"/>
  <c r="G4" i="19"/>
  <c r="K4" i="19"/>
  <c r="E19" i="19"/>
  <c r="E22" i="18"/>
  <c r="H22" i="18"/>
  <c r="I22" i="18"/>
  <c r="F22" i="18"/>
  <c r="J22" i="18"/>
  <c r="G22" i="18"/>
  <c r="K22" i="18"/>
  <c r="E16" i="18"/>
  <c r="H16" i="18"/>
  <c r="I16" i="18"/>
  <c r="F16" i="18"/>
  <c r="J16" i="18"/>
  <c r="G16" i="18"/>
  <c r="K16" i="18"/>
  <c r="E10" i="18"/>
  <c r="H10" i="18"/>
  <c r="I10" i="18"/>
  <c r="F10" i="18"/>
  <c r="J10" i="18"/>
  <c r="G10" i="18"/>
  <c r="K10" i="18"/>
  <c r="E5" i="18"/>
  <c r="H5" i="18"/>
  <c r="I5" i="18"/>
  <c r="F5" i="18"/>
  <c r="J5" i="18"/>
  <c r="G5" i="18"/>
  <c r="K5" i="18"/>
  <c r="E21" i="17"/>
  <c r="H21" i="17"/>
  <c r="I21" i="17"/>
  <c r="F21" i="17"/>
  <c r="J21" i="17"/>
  <c r="G21" i="17"/>
  <c r="K21" i="17"/>
  <c r="E15" i="17"/>
  <c r="H15" i="17"/>
  <c r="I15" i="17"/>
  <c r="F15" i="17"/>
  <c r="J15" i="17"/>
  <c r="G15" i="17"/>
  <c r="K15" i="17"/>
  <c r="E9" i="17"/>
  <c r="H9" i="17"/>
  <c r="I9" i="17"/>
  <c r="F9" i="17"/>
  <c r="J9" i="17"/>
  <c r="G9" i="17"/>
  <c r="K9" i="17"/>
  <c r="E4" i="17"/>
  <c r="H4" i="17"/>
  <c r="I4" i="17"/>
  <c r="F4" i="17"/>
  <c r="J4" i="17"/>
  <c r="G4" i="17"/>
  <c r="K4" i="17"/>
  <c r="E24" i="16"/>
  <c r="H24" i="16"/>
  <c r="I24" i="16"/>
  <c r="F24" i="16"/>
  <c r="J24" i="16"/>
  <c r="G24" i="16"/>
  <c r="K24" i="16"/>
  <c r="E18" i="16"/>
  <c r="H18" i="16"/>
  <c r="I18" i="16"/>
  <c r="F18" i="16"/>
  <c r="J18" i="16"/>
  <c r="G18" i="16"/>
  <c r="K18" i="16"/>
  <c r="E12" i="16"/>
  <c r="H12" i="16"/>
  <c r="I12" i="16"/>
  <c r="F12" i="16"/>
  <c r="J12" i="16"/>
  <c r="G12" i="16"/>
  <c r="K12" i="16"/>
  <c r="E6" i="16"/>
  <c r="H6" i="16"/>
  <c r="I6" i="16"/>
  <c r="F6" i="16"/>
  <c r="J6" i="16"/>
  <c r="G6" i="16"/>
  <c r="K6" i="16"/>
  <c r="I7" i="15"/>
  <c r="G7" i="15"/>
  <c r="K7" i="15"/>
  <c r="E22" i="14"/>
  <c r="H22" i="14"/>
  <c r="I22" i="14"/>
  <c r="F22" i="14"/>
  <c r="J22" i="14"/>
  <c r="G22" i="14"/>
  <c r="K22" i="14"/>
  <c r="E16" i="14"/>
  <c r="H16" i="14"/>
  <c r="I16" i="14"/>
  <c r="F16" i="14"/>
  <c r="J16" i="14"/>
  <c r="G16" i="14"/>
  <c r="K16" i="14"/>
  <c r="E10" i="14"/>
  <c r="H10" i="14"/>
  <c r="I10" i="14"/>
  <c r="F10" i="14"/>
  <c r="J10" i="14"/>
  <c r="G10" i="14"/>
  <c r="K10" i="14"/>
  <c r="E4" i="14"/>
  <c r="H4" i="14"/>
  <c r="I4" i="14"/>
  <c r="F4" i="14"/>
  <c r="J4" i="14"/>
  <c r="G4" i="14"/>
  <c r="K4" i="14"/>
  <c r="E23" i="13"/>
  <c r="H23" i="13"/>
  <c r="I23" i="13"/>
  <c r="F23" i="13"/>
  <c r="J23" i="13"/>
  <c r="G23" i="13"/>
  <c r="K23" i="13"/>
  <c r="E17" i="13"/>
  <c r="H17" i="13"/>
  <c r="I17" i="13"/>
  <c r="F17" i="13"/>
  <c r="J17" i="13"/>
  <c r="G17" i="13"/>
  <c r="K17" i="13"/>
  <c r="E11" i="13"/>
  <c r="H11" i="13"/>
  <c r="I11" i="13"/>
  <c r="F11" i="13"/>
  <c r="J11" i="13"/>
  <c r="G11" i="13"/>
  <c r="K11" i="13"/>
  <c r="E5" i="13"/>
  <c r="H5" i="13"/>
  <c r="I5" i="13"/>
  <c r="F5" i="13"/>
  <c r="J5" i="13"/>
  <c r="G5" i="13"/>
  <c r="K5" i="13"/>
  <c r="G5" i="12"/>
  <c r="H5" i="12"/>
  <c r="K5" i="12"/>
  <c r="F5" i="12"/>
  <c r="J5" i="12"/>
  <c r="F23" i="12"/>
  <c r="H23" i="12"/>
  <c r="J23" i="12"/>
  <c r="G23" i="12"/>
  <c r="K23" i="12"/>
  <c r="F17" i="12"/>
  <c r="H17" i="12"/>
  <c r="J17" i="12"/>
  <c r="G17" i="12"/>
  <c r="K17" i="12"/>
  <c r="F11" i="12"/>
  <c r="H11" i="12"/>
  <c r="J11" i="12"/>
  <c r="G11" i="12"/>
  <c r="K11" i="12"/>
  <c r="E23" i="12"/>
  <c r="I23" i="12"/>
  <c r="E17" i="12"/>
  <c r="I17" i="12"/>
  <c r="E11" i="12"/>
  <c r="I11" i="12"/>
  <c r="E5" i="12"/>
  <c r="I5" i="12"/>
  <c r="E21" i="11"/>
  <c r="H21" i="11"/>
  <c r="I21" i="11"/>
  <c r="F21" i="11"/>
  <c r="J21" i="11"/>
  <c r="G21" i="11"/>
  <c r="K21" i="11"/>
  <c r="E15" i="11"/>
  <c r="H15" i="11"/>
  <c r="I15" i="11"/>
  <c r="F15" i="11"/>
  <c r="J15" i="11"/>
  <c r="G15" i="11"/>
  <c r="K15" i="11"/>
  <c r="E4" i="11"/>
  <c r="H4" i="11"/>
  <c r="I4" i="11"/>
  <c r="F4" i="11"/>
  <c r="J4" i="11"/>
  <c r="G4" i="11"/>
  <c r="K4" i="11"/>
  <c r="I3" i="11"/>
  <c r="G9" i="11"/>
  <c r="H9" i="11"/>
  <c r="F9" i="11"/>
  <c r="E9" i="11"/>
  <c r="E21" i="10"/>
  <c r="H21" i="10"/>
  <c r="I21" i="10"/>
  <c r="F21" i="10"/>
  <c r="J21" i="10"/>
  <c r="G21" i="10"/>
  <c r="K21" i="10"/>
  <c r="E15" i="10"/>
  <c r="H15" i="10"/>
  <c r="I15" i="10"/>
  <c r="F15" i="10"/>
  <c r="J15" i="10"/>
  <c r="G15" i="10"/>
  <c r="K15" i="10"/>
  <c r="E9" i="10"/>
  <c r="H9" i="10"/>
  <c r="I9" i="10"/>
  <c r="F9" i="10"/>
  <c r="J9" i="10"/>
  <c r="G9" i="10"/>
  <c r="K9" i="10"/>
  <c r="F4" i="10"/>
  <c r="H4" i="10"/>
  <c r="J4" i="10"/>
  <c r="G4" i="10"/>
  <c r="K4" i="10"/>
  <c r="E4" i="10"/>
  <c r="I4" i="10"/>
  <c r="E21" i="9"/>
  <c r="H21" i="9"/>
  <c r="I21" i="9"/>
  <c r="F21" i="9"/>
  <c r="J21" i="9"/>
  <c r="G21" i="9"/>
  <c r="K21" i="9"/>
  <c r="E15" i="9"/>
  <c r="H15" i="9"/>
  <c r="I15" i="9"/>
  <c r="F15" i="9"/>
  <c r="J15" i="9"/>
  <c r="G15" i="9"/>
  <c r="K15" i="9"/>
  <c r="E9" i="9"/>
  <c r="H9" i="9"/>
  <c r="I9" i="9"/>
  <c r="F9" i="9"/>
  <c r="J9" i="9"/>
  <c r="G9" i="9"/>
  <c r="K9" i="9"/>
  <c r="E4" i="9"/>
  <c r="H4" i="9"/>
  <c r="I4" i="9"/>
  <c r="F4" i="9"/>
  <c r="J4" i="9"/>
  <c r="G4" i="9"/>
  <c r="K4" i="9"/>
  <c r="E24" i="8"/>
  <c r="H24" i="8"/>
  <c r="I24" i="8"/>
  <c r="F24" i="8"/>
  <c r="J24" i="8"/>
  <c r="G24" i="8"/>
  <c r="K24" i="8"/>
  <c r="E18" i="8"/>
  <c r="H18" i="8"/>
  <c r="I18" i="8"/>
  <c r="F18" i="8"/>
  <c r="J18" i="8"/>
  <c r="G18" i="8"/>
  <c r="K18" i="8"/>
  <c r="E12" i="8"/>
  <c r="H12" i="8"/>
  <c r="I12" i="8"/>
  <c r="F12" i="8"/>
  <c r="J12" i="8"/>
  <c r="G12" i="8"/>
  <c r="K12" i="8"/>
  <c r="E6" i="8"/>
  <c r="H6" i="8"/>
  <c r="I6" i="8"/>
  <c r="F6" i="8"/>
  <c r="J6" i="8"/>
  <c r="G6" i="8"/>
  <c r="K6" i="8"/>
  <c r="E24" i="7"/>
  <c r="H24" i="7"/>
  <c r="I24" i="7"/>
  <c r="F24" i="7"/>
  <c r="J24" i="7"/>
  <c r="G24" i="7"/>
  <c r="K24" i="7"/>
  <c r="H16" i="7"/>
  <c r="G16" i="7"/>
  <c r="K16" i="7"/>
  <c r="F16" i="7"/>
  <c r="J16" i="7"/>
  <c r="E16" i="7"/>
  <c r="I16" i="7"/>
  <c r="H9" i="7"/>
  <c r="G9" i="7"/>
  <c r="K9" i="7"/>
  <c r="F9" i="7"/>
  <c r="J9" i="7"/>
  <c r="E9" i="7"/>
  <c r="I9" i="7"/>
  <c r="H4" i="7"/>
  <c r="G4" i="7"/>
  <c r="F4" i="7"/>
  <c r="E4" i="7"/>
  <c r="F34" i="5"/>
  <c r="J34" i="5"/>
  <c r="G34" i="5"/>
  <c r="K34" i="5"/>
  <c r="H24" i="5"/>
  <c r="G24" i="5"/>
  <c r="F24" i="5"/>
  <c r="E24" i="5"/>
  <c r="E14" i="5"/>
  <c r="H14" i="5"/>
  <c r="I14" i="5"/>
  <c r="F14" i="5"/>
  <c r="J14" i="5"/>
  <c r="G14" i="5"/>
  <c r="K14" i="5"/>
  <c r="E6" i="5"/>
  <c r="H6" i="5"/>
  <c r="I6" i="5"/>
  <c r="F6" i="5"/>
  <c r="J6" i="5"/>
  <c r="G6" i="5"/>
  <c r="K6" i="5"/>
  <c r="E9" i="29"/>
  <c r="H9" i="29"/>
  <c r="I9" i="29"/>
  <c r="F9" i="29"/>
  <c r="J9" i="29"/>
  <c r="G9" i="29"/>
  <c r="K9" i="29"/>
  <c r="E22" i="32"/>
  <c r="H22" i="32"/>
  <c r="I22" i="32"/>
  <c r="F22" i="32"/>
  <c r="J22" i="32"/>
  <c r="G22" i="32"/>
  <c r="K22" i="32"/>
  <c r="E16" i="32"/>
  <c r="H16" i="32"/>
  <c r="I16" i="32"/>
  <c r="F16" i="32"/>
  <c r="J16" i="32"/>
  <c r="G16" i="32"/>
  <c r="K16" i="32"/>
  <c r="F10" i="32"/>
  <c r="H10" i="32"/>
  <c r="J10" i="32"/>
  <c r="G10" i="32"/>
  <c r="K10" i="32"/>
  <c r="F4" i="32"/>
  <c r="H4" i="32"/>
  <c r="J4" i="32"/>
  <c r="G4" i="32"/>
  <c r="K4" i="32"/>
  <c r="E10" i="32"/>
  <c r="I10" i="32"/>
  <c r="E4" i="32"/>
  <c r="I4" i="32"/>
  <c r="J25" i="33"/>
  <c r="K25" i="33"/>
  <c r="F15" i="33"/>
  <c r="G15" i="33"/>
  <c r="H15" i="33"/>
  <c r="F6" i="33"/>
  <c r="G6" i="33"/>
  <c r="H6" i="33"/>
  <c r="J6" i="33"/>
  <c r="F35" i="33"/>
  <c r="G35" i="33"/>
  <c r="H35" i="33"/>
  <c r="E35" i="33"/>
  <c r="I35" i="33"/>
  <c r="E15" i="33"/>
  <c r="E6" i="33"/>
  <c r="F38" i="34"/>
  <c r="G38" i="34"/>
  <c r="H38" i="34"/>
  <c r="F28" i="34"/>
  <c r="G28" i="34"/>
  <c r="H28" i="34"/>
  <c r="E28" i="34"/>
  <c r="F18" i="34"/>
  <c r="G18" i="34"/>
  <c r="H18" i="34"/>
  <c r="E18" i="34"/>
  <c r="F8" i="34"/>
  <c r="G8" i="34"/>
  <c r="H8" i="34"/>
  <c r="E8" i="34"/>
  <c r="F22" i="35"/>
  <c r="G22" i="35"/>
  <c r="K22" i="35"/>
  <c r="F16" i="35"/>
  <c r="G16" i="35"/>
  <c r="H16" i="35"/>
  <c r="K16" i="35"/>
  <c r="E16" i="35"/>
  <c r="I16" i="35"/>
  <c r="F10" i="35"/>
  <c r="G10" i="35"/>
  <c r="H10" i="35"/>
  <c r="K10" i="35"/>
  <c r="E10" i="35"/>
  <c r="I10" i="35"/>
  <c r="F4" i="35"/>
  <c r="G4" i="35"/>
  <c r="K4" i="35"/>
  <c r="J18" i="34"/>
  <c r="J28" i="34"/>
  <c r="J38" i="34"/>
  <c r="I8" i="34"/>
  <c r="I18" i="34"/>
  <c r="K18" i="34"/>
  <c r="I28" i="34"/>
  <c r="K28" i="34"/>
  <c r="I38" i="34"/>
  <c r="K38" i="34"/>
  <c r="K8" i="34"/>
  <c r="J8" i="34"/>
  <c r="K35" i="33"/>
  <c r="J15" i="33"/>
  <c r="I15" i="33"/>
  <c r="J35" i="33"/>
  <c r="K15" i="33"/>
  <c r="I6" i="33"/>
  <c r="J4" i="35"/>
  <c r="J10" i="35"/>
  <c r="J16" i="35"/>
  <c r="J22" i="35"/>
  <c r="K6" i="33"/>
  <c r="I20" i="14"/>
  <c r="H8" i="15"/>
  <c r="I8" i="15"/>
  <c r="J8" i="15"/>
  <c r="G8" i="15"/>
  <c r="K8" i="15"/>
  <c r="I2" i="27"/>
  <c r="K21" i="35"/>
  <c r="J21" i="35"/>
  <c r="I21" i="35"/>
  <c r="K20" i="35"/>
  <c r="J20" i="35"/>
  <c r="I20" i="35"/>
  <c r="K19" i="35"/>
  <c r="J19" i="35"/>
  <c r="I19" i="35"/>
  <c r="K18" i="35"/>
  <c r="J18" i="35"/>
  <c r="I18" i="35"/>
  <c r="K15" i="35"/>
  <c r="J15" i="35"/>
  <c r="I15" i="35"/>
  <c r="K14" i="35"/>
  <c r="J14" i="35"/>
  <c r="I14" i="35"/>
  <c r="K13" i="35"/>
  <c r="J13" i="35"/>
  <c r="I13" i="35"/>
  <c r="K12" i="35"/>
  <c r="J12" i="35"/>
  <c r="I12" i="35"/>
  <c r="K9" i="35"/>
  <c r="J9" i="35"/>
  <c r="I9" i="35"/>
  <c r="K8" i="35"/>
  <c r="J8" i="35"/>
  <c r="I8" i="35"/>
  <c r="K7" i="35"/>
  <c r="J7" i="35"/>
  <c r="I7" i="35"/>
  <c r="K6" i="35"/>
  <c r="J6" i="35"/>
  <c r="I6" i="35"/>
  <c r="K3" i="35"/>
  <c r="J3" i="35"/>
  <c r="I3" i="35"/>
  <c r="K2" i="35"/>
  <c r="J2" i="35"/>
  <c r="K37" i="34"/>
  <c r="J37" i="34"/>
  <c r="I37" i="34"/>
  <c r="K36" i="34"/>
  <c r="J36" i="34"/>
  <c r="I36" i="34"/>
  <c r="K35" i="34"/>
  <c r="J35" i="34"/>
  <c r="I35" i="34"/>
  <c r="K34" i="34"/>
  <c r="J34" i="34"/>
  <c r="I34" i="34"/>
  <c r="K33" i="34"/>
  <c r="J33" i="34"/>
  <c r="I33" i="34"/>
  <c r="K32" i="34"/>
  <c r="J32" i="34"/>
  <c r="I32" i="34"/>
  <c r="K31" i="34"/>
  <c r="J31" i="34"/>
  <c r="I31" i="34"/>
  <c r="K30" i="34"/>
  <c r="J30" i="34"/>
  <c r="I30" i="34"/>
  <c r="K27" i="34"/>
  <c r="J27" i="34"/>
  <c r="I27" i="34"/>
  <c r="K26" i="34"/>
  <c r="J26" i="34"/>
  <c r="I26" i="34"/>
  <c r="K25" i="34"/>
  <c r="J25" i="34"/>
  <c r="I25" i="34"/>
  <c r="K24" i="34"/>
  <c r="J24" i="34"/>
  <c r="I24" i="34"/>
  <c r="K23" i="34"/>
  <c r="J23" i="34"/>
  <c r="I23" i="34"/>
  <c r="K22" i="34"/>
  <c r="J22" i="34"/>
  <c r="I22" i="34"/>
  <c r="K21" i="34"/>
  <c r="J21" i="34"/>
  <c r="I21" i="34"/>
  <c r="K20" i="34"/>
  <c r="J20" i="34"/>
  <c r="I20" i="34"/>
  <c r="K17" i="34"/>
  <c r="J17" i="34"/>
  <c r="K16" i="34"/>
  <c r="J16" i="34"/>
  <c r="K15" i="34"/>
  <c r="J15" i="34"/>
  <c r="K14" i="34"/>
  <c r="J14" i="34"/>
  <c r="K13" i="34"/>
  <c r="J13" i="34"/>
  <c r="I13" i="34"/>
  <c r="K12" i="34"/>
  <c r="J12" i="34"/>
  <c r="I12" i="34"/>
  <c r="K11" i="34"/>
  <c r="J11" i="34"/>
  <c r="I11" i="34"/>
  <c r="K10" i="34"/>
  <c r="J10" i="34"/>
  <c r="I10" i="34"/>
  <c r="K7" i="34"/>
  <c r="J7" i="34"/>
  <c r="I7" i="34"/>
  <c r="K6" i="34"/>
  <c r="J6" i="34"/>
  <c r="I6" i="34"/>
  <c r="K5" i="34"/>
  <c r="J5" i="34"/>
  <c r="I5" i="34"/>
  <c r="K4" i="34"/>
  <c r="J4" i="34"/>
  <c r="I4" i="34"/>
  <c r="K3" i="34"/>
  <c r="J3" i="34"/>
  <c r="I3" i="34"/>
  <c r="K2" i="34"/>
  <c r="J2" i="34"/>
  <c r="I2" i="34"/>
  <c r="K30" i="33"/>
  <c r="J30" i="33"/>
  <c r="I30" i="33"/>
  <c r="K29" i="33"/>
  <c r="J29" i="33"/>
  <c r="I29" i="33"/>
  <c r="K28" i="33"/>
  <c r="J28" i="33"/>
  <c r="I28" i="33"/>
  <c r="K27" i="33"/>
  <c r="J27" i="33"/>
  <c r="I27" i="33"/>
  <c r="K24" i="33"/>
  <c r="J24" i="33"/>
  <c r="I24" i="33"/>
  <c r="K23" i="33"/>
  <c r="J23" i="33"/>
  <c r="I23" i="33"/>
  <c r="K22" i="33"/>
  <c r="J22" i="33"/>
  <c r="I22" i="33"/>
  <c r="K21" i="33"/>
  <c r="J21" i="33"/>
  <c r="I21" i="33"/>
  <c r="K20" i="33"/>
  <c r="J20" i="33"/>
  <c r="I20" i="33"/>
  <c r="K19" i="33"/>
  <c r="J19" i="33"/>
  <c r="I19" i="33"/>
  <c r="K18" i="33"/>
  <c r="J18" i="33"/>
  <c r="I18" i="33"/>
  <c r="K17" i="33"/>
  <c r="J17" i="33"/>
  <c r="I17" i="33"/>
  <c r="K14" i="33"/>
  <c r="J14" i="33"/>
  <c r="I14" i="33"/>
  <c r="K13" i="33"/>
  <c r="J13" i="33"/>
  <c r="I13" i="33"/>
  <c r="K12" i="33"/>
  <c r="J12" i="33"/>
  <c r="I12" i="33"/>
  <c r="K11" i="33"/>
  <c r="J11" i="33"/>
  <c r="I11" i="33"/>
  <c r="K10" i="33"/>
  <c r="J10" i="33"/>
  <c r="I10" i="33"/>
  <c r="K9" i="33"/>
  <c r="J9" i="33"/>
  <c r="I9" i="33"/>
  <c r="K8" i="33"/>
  <c r="J8" i="33"/>
  <c r="I8" i="33"/>
  <c r="K5" i="33"/>
  <c r="J5" i="33"/>
  <c r="I5" i="33"/>
  <c r="K4" i="33"/>
  <c r="J4" i="33"/>
  <c r="I4" i="33"/>
  <c r="K3" i="33"/>
  <c r="J3" i="33"/>
  <c r="I3" i="33"/>
  <c r="K2" i="33"/>
  <c r="J2" i="33"/>
  <c r="I2" i="33"/>
  <c r="K21" i="32"/>
  <c r="J21" i="32"/>
  <c r="I21" i="32"/>
  <c r="K20" i="32"/>
  <c r="J20" i="32"/>
  <c r="I20" i="32"/>
  <c r="K19" i="32"/>
  <c r="J19" i="32"/>
  <c r="I19" i="32"/>
  <c r="K18" i="32"/>
  <c r="J18" i="32"/>
  <c r="I18" i="32"/>
  <c r="K15" i="32"/>
  <c r="J15" i="32"/>
  <c r="I15" i="32"/>
  <c r="K14" i="32"/>
  <c r="J14" i="32"/>
  <c r="I14" i="32"/>
  <c r="K13" i="32"/>
  <c r="J13" i="32"/>
  <c r="I13" i="32"/>
  <c r="K12" i="32"/>
  <c r="J12" i="32"/>
  <c r="I12" i="32"/>
  <c r="K9" i="32"/>
  <c r="J9" i="32"/>
  <c r="I9" i="32"/>
  <c r="K8" i="32"/>
  <c r="J8" i="32"/>
  <c r="I8" i="32"/>
  <c r="K7" i="32"/>
  <c r="J7" i="32"/>
  <c r="I7" i="32"/>
  <c r="K6" i="32"/>
  <c r="J6" i="32"/>
  <c r="I6" i="32"/>
  <c r="K3" i="32"/>
  <c r="J3" i="32"/>
  <c r="I3" i="32"/>
  <c r="K2" i="32"/>
  <c r="J2" i="32"/>
  <c r="I2" i="32"/>
  <c r="K17" i="31"/>
  <c r="J17" i="31"/>
  <c r="I17" i="31"/>
  <c r="K16" i="31"/>
  <c r="J16" i="31"/>
  <c r="I16" i="31"/>
  <c r="K15" i="31"/>
  <c r="J15" i="31"/>
  <c r="I15" i="31"/>
  <c r="K14" i="31"/>
  <c r="J14" i="31"/>
  <c r="I14" i="31"/>
  <c r="K13" i="31"/>
  <c r="J13" i="31"/>
  <c r="I13" i="31"/>
  <c r="K12" i="31"/>
  <c r="J12" i="31"/>
  <c r="I12" i="31"/>
  <c r="K9" i="31"/>
  <c r="J9" i="31"/>
  <c r="I9" i="31"/>
  <c r="K8" i="31"/>
  <c r="J8" i="31"/>
  <c r="I8" i="31"/>
  <c r="K7" i="31"/>
  <c r="J7" i="31"/>
  <c r="I7" i="31"/>
  <c r="K6" i="31"/>
  <c r="J6" i="31"/>
  <c r="I6" i="31"/>
  <c r="K3" i="31"/>
  <c r="J3" i="31"/>
  <c r="I3" i="31"/>
  <c r="K2" i="31"/>
  <c r="J2" i="31"/>
  <c r="I2" i="31"/>
  <c r="K21" i="30"/>
  <c r="J21" i="30"/>
  <c r="I21" i="30"/>
  <c r="K20" i="30"/>
  <c r="J20" i="30"/>
  <c r="I20" i="30"/>
  <c r="K19" i="30"/>
  <c r="J19" i="30"/>
  <c r="I19" i="30"/>
  <c r="K18" i="30"/>
  <c r="J18" i="30"/>
  <c r="I18" i="30"/>
  <c r="K15" i="30"/>
  <c r="J15" i="30"/>
  <c r="I15" i="30"/>
  <c r="K14" i="30"/>
  <c r="J14" i="30"/>
  <c r="I14" i="30"/>
  <c r="K13" i="30"/>
  <c r="J13" i="30"/>
  <c r="I13" i="30"/>
  <c r="K12" i="30"/>
  <c r="J12" i="30"/>
  <c r="I12" i="30"/>
  <c r="K9" i="30"/>
  <c r="J9" i="30"/>
  <c r="I9" i="30"/>
  <c r="K8" i="30"/>
  <c r="J8" i="30"/>
  <c r="I8" i="30"/>
  <c r="K7" i="30"/>
  <c r="J7" i="30"/>
  <c r="I7" i="30"/>
  <c r="K6" i="30"/>
  <c r="J6" i="30"/>
  <c r="I6" i="30"/>
  <c r="K3" i="30"/>
  <c r="J3" i="30"/>
  <c r="I3" i="30"/>
  <c r="K2" i="30"/>
  <c r="J2" i="30"/>
  <c r="I2" i="30"/>
  <c r="K38" i="29"/>
  <c r="J38" i="29"/>
  <c r="I38" i="29"/>
  <c r="K37" i="29"/>
  <c r="J37" i="29"/>
  <c r="I37" i="29"/>
  <c r="K36" i="29"/>
  <c r="J36" i="29"/>
  <c r="I36" i="29"/>
  <c r="K35" i="29"/>
  <c r="J35" i="29"/>
  <c r="I35" i="29"/>
  <c r="K34" i="29"/>
  <c r="J34" i="29"/>
  <c r="I34" i="29"/>
  <c r="K33" i="29"/>
  <c r="J33" i="29"/>
  <c r="I33" i="29"/>
  <c r="K32" i="29"/>
  <c r="J32" i="29"/>
  <c r="I32" i="29"/>
  <c r="K31" i="29"/>
  <c r="J31" i="29"/>
  <c r="I31" i="29"/>
  <c r="K28" i="29"/>
  <c r="J28" i="29"/>
  <c r="I28" i="29"/>
  <c r="K27" i="29"/>
  <c r="J27" i="29"/>
  <c r="I27" i="29"/>
  <c r="K26" i="29"/>
  <c r="J26" i="29"/>
  <c r="I26" i="29"/>
  <c r="K25" i="29"/>
  <c r="J25" i="29"/>
  <c r="I25" i="29"/>
  <c r="K24" i="29"/>
  <c r="J24" i="29"/>
  <c r="I24" i="29"/>
  <c r="K23" i="29"/>
  <c r="J23" i="29"/>
  <c r="I23" i="29"/>
  <c r="K22" i="29"/>
  <c r="J22" i="29"/>
  <c r="I22" i="29"/>
  <c r="K21" i="29"/>
  <c r="J21" i="29"/>
  <c r="I21" i="29"/>
  <c r="K18" i="29"/>
  <c r="J18" i="29"/>
  <c r="I18" i="29"/>
  <c r="K17" i="29"/>
  <c r="J17" i="29"/>
  <c r="I17" i="29"/>
  <c r="K16" i="29"/>
  <c r="J16" i="29"/>
  <c r="I16" i="29"/>
  <c r="K15" i="29"/>
  <c r="J15" i="29"/>
  <c r="I15" i="29"/>
  <c r="K14" i="29"/>
  <c r="J14" i="29"/>
  <c r="I14" i="29"/>
  <c r="K13" i="29"/>
  <c r="J13" i="29"/>
  <c r="I13" i="29"/>
  <c r="K12" i="29"/>
  <c r="J12" i="29"/>
  <c r="I12" i="29"/>
  <c r="K11" i="29"/>
  <c r="J11" i="29"/>
  <c r="I11" i="29"/>
  <c r="K8" i="29"/>
  <c r="J8" i="29"/>
  <c r="I8" i="29"/>
  <c r="K7" i="29"/>
  <c r="J7" i="29"/>
  <c r="I7" i="29"/>
  <c r="K6" i="29"/>
  <c r="J6" i="29"/>
  <c r="I6" i="29"/>
  <c r="K5" i="29"/>
  <c r="J5" i="29"/>
  <c r="I5" i="29"/>
  <c r="K4" i="29"/>
  <c r="J4" i="29"/>
  <c r="I4" i="29"/>
  <c r="K3" i="29"/>
  <c r="J3" i="29"/>
  <c r="I3" i="29"/>
  <c r="K2" i="29"/>
  <c r="J2" i="29"/>
  <c r="I2" i="29"/>
  <c r="K22" i="28"/>
  <c r="J22" i="28"/>
  <c r="I22" i="28"/>
  <c r="K21" i="28"/>
  <c r="J21" i="28"/>
  <c r="I21" i="28"/>
  <c r="K20" i="28"/>
  <c r="J20" i="28"/>
  <c r="I20" i="28"/>
  <c r="K19" i="28"/>
  <c r="J19" i="28"/>
  <c r="I19" i="28"/>
  <c r="K16" i="28"/>
  <c r="J16" i="28"/>
  <c r="I16" i="28"/>
  <c r="K15" i="28"/>
  <c r="J15" i="28"/>
  <c r="I15" i="28"/>
  <c r="K14" i="28"/>
  <c r="J14" i="28"/>
  <c r="I14" i="28"/>
  <c r="K13" i="28"/>
  <c r="J13" i="28"/>
  <c r="I13" i="28"/>
  <c r="K10" i="28"/>
  <c r="J10" i="28"/>
  <c r="I10" i="28"/>
  <c r="K9" i="28"/>
  <c r="J9" i="28"/>
  <c r="I9" i="28"/>
  <c r="K8" i="28"/>
  <c r="J8" i="28"/>
  <c r="I8" i="28"/>
  <c r="K7" i="28"/>
  <c r="J7" i="28"/>
  <c r="I7" i="28"/>
  <c r="K4" i="28"/>
  <c r="J4" i="28"/>
  <c r="I4" i="28"/>
  <c r="K3" i="28"/>
  <c r="J3" i="28"/>
  <c r="I3" i="28"/>
  <c r="K2" i="28"/>
  <c r="J2" i="28"/>
  <c r="I2" i="28"/>
  <c r="K37" i="27"/>
  <c r="J37" i="27"/>
  <c r="I37" i="27"/>
  <c r="K36" i="27"/>
  <c r="J36" i="27"/>
  <c r="I36" i="27"/>
  <c r="K35" i="27"/>
  <c r="J35" i="27"/>
  <c r="I35" i="27"/>
  <c r="K34" i="27"/>
  <c r="J34" i="27"/>
  <c r="I34" i="27"/>
  <c r="K33" i="27"/>
  <c r="J33" i="27"/>
  <c r="I33" i="27"/>
  <c r="K32" i="27"/>
  <c r="J32" i="27"/>
  <c r="I32" i="27"/>
  <c r="K31" i="27"/>
  <c r="J31" i="27"/>
  <c r="I31" i="27"/>
  <c r="K30" i="27"/>
  <c r="J30" i="27"/>
  <c r="I30" i="27"/>
  <c r="K27" i="27"/>
  <c r="J27" i="27"/>
  <c r="I27" i="27"/>
  <c r="K26" i="27"/>
  <c r="J26" i="27"/>
  <c r="I26" i="27"/>
  <c r="K25" i="27"/>
  <c r="J25" i="27"/>
  <c r="I25" i="27"/>
  <c r="K24" i="27"/>
  <c r="J24" i="27"/>
  <c r="I24" i="27"/>
  <c r="K23" i="27"/>
  <c r="J23" i="27"/>
  <c r="I23" i="27"/>
  <c r="K22" i="27"/>
  <c r="J22" i="27"/>
  <c r="I22" i="27"/>
  <c r="K21" i="27"/>
  <c r="J21" i="27"/>
  <c r="I21" i="27"/>
  <c r="K20" i="27"/>
  <c r="J20" i="27"/>
  <c r="I20" i="27"/>
  <c r="K17" i="27"/>
  <c r="J17" i="27"/>
  <c r="I17" i="27"/>
  <c r="K16" i="27"/>
  <c r="J16" i="27"/>
  <c r="I16" i="27"/>
  <c r="K15" i="27"/>
  <c r="J15" i="27"/>
  <c r="I15" i="27"/>
  <c r="K14" i="27"/>
  <c r="J14" i="27"/>
  <c r="I14" i="27"/>
  <c r="K13" i="27"/>
  <c r="J13" i="27"/>
  <c r="I13" i="27"/>
  <c r="K12" i="27"/>
  <c r="J12" i="27"/>
  <c r="I12" i="27"/>
  <c r="K11" i="27"/>
  <c r="J11" i="27"/>
  <c r="I11" i="27"/>
  <c r="K10" i="27"/>
  <c r="J10" i="27"/>
  <c r="I10" i="27"/>
  <c r="K7" i="27"/>
  <c r="J7" i="27"/>
  <c r="I7" i="27"/>
  <c r="K6" i="27"/>
  <c r="J6" i="27"/>
  <c r="I6" i="27"/>
  <c r="K5" i="27"/>
  <c r="J5" i="27"/>
  <c r="I5" i="27"/>
  <c r="K4" i="27"/>
  <c r="J4" i="27"/>
  <c r="I4" i="27"/>
  <c r="K3" i="27"/>
  <c r="J3" i="27"/>
  <c r="I3" i="27"/>
  <c r="K2" i="27"/>
  <c r="J2" i="27"/>
  <c r="K21" i="26"/>
  <c r="J21" i="26"/>
  <c r="I21" i="26"/>
  <c r="K20" i="26"/>
  <c r="J20" i="26"/>
  <c r="I20" i="26"/>
  <c r="K19" i="26"/>
  <c r="J19" i="26"/>
  <c r="I19" i="26"/>
  <c r="K18" i="26"/>
  <c r="J18" i="26"/>
  <c r="I18" i="26"/>
  <c r="K15" i="26"/>
  <c r="J15" i="26"/>
  <c r="I15" i="26"/>
  <c r="K14" i="26"/>
  <c r="J14" i="26"/>
  <c r="I14" i="26"/>
  <c r="K13" i="26"/>
  <c r="J13" i="26"/>
  <c r="I13" i="26"/>
  <c r="K12" i="26"/>
  <c r="J12" i="26"/>
  <c r="I12" i="26"/>
  <c r="K9" i="26"/>
  <c r="J9" i="26"/>
  <c r="I9" i="26"/>
  <c r="K8" i="26"/>
  <c r="J8" i="26"/>
  <c r="I8" i="26"/>
  <c r="K7" i="26"/>
  <c r="J7" i="26"/>
  <c r="I7" i="26"/>
  <c r="K6" i="26"/>
  <c r="J6" i="26"/>
  <c r="I6" i="26"/>
  <c r="K3" i="26"/>
  <c r="J3" i="26"/>
  <c r="I3" i="26"/>
  <c r="K2" i="26"/>
  <c r="J2" i="26"/>
  <c r="I2" i="26"/>
  <c r="K20" i="25"/>
  <c r="J20" i="25"/>
  <c r="I20" i="25"/>
  <c r="K19" i="25"/>
  <c r="J19" i="25"/>
  <c r="I19" i="25"/>
  <c r="K18" i="25"/>
  <c r="J18" i="25"/>
  <c r="I18" i="25"/>
  <c r="K17" i="25"/>
  <c r="J17" i="25"/>
  <c r="I17" i="25"/>
  <c r="K14" i="25"/>
  <c r="J14" i="25"/>
  <c r="I14" i="25"/>
  <c r="K13" i="25"/>
  <c r="J13" i="25"/>
  <c r="I13" i="25"/>
  <c r="K12" i="25"/>
  <c r="J12" i="25"/>
  <c r="I12" i="25"/>
  <c r="K11" i="25"/>
  <c r="J11" i="25"/>
  <c r="I11" i="25"/>
  <c r="K8" i="25"/>
  <c r="J8" i="25"/>
  <c r="I8" i="25"/>
  <c r="K7" i="25"/>
  <c r="J7" i="25"/>
  <c r="I7" i="25"/>
  <c r="K6" i="25"/>
  <c r="J6" i="25"/>
  <c r="I6" i="25"/>
  <c r="K3" i="25"/>
  <c r="J3" i="25"/>
  <c r="I3" i="25"/>
  <c r="K2" i="25"/>
  <c r="J2" i="25"/>
  <c r="I2" i="25"/>
  <c r="K20" i="24"/>
  <c r="J20" i="24"/>
  <c r="I20" i="24"/>
  <c r="K19" i="24"/>
  <c r="J19" i="24"/>
  <c r="I19" i="24"/>
  <c r="K18" i="24"/>
  <c r="J18" i="24"/>
  <c r="I18" i="24"/>
  <c r="K17" i="24"/>
  <c r="J17" i="24"/>
  <c r="I17" i="24"/>
  <c r="K14" i="24"/>
  <c r="J14" i="24"/>
  <c r="I14" i="24"/>
  <c r="K13" i="24"/>
  <c r="J13" i="24"/>
  <c r="I13" i="24"/>
  <c r="K12" i="24"/>
  <c r="J12" i="24"/>
  <c r="I12" i="24"/>
  <c r="K11" i="24"/>
  <c r="J11" i="24"/>
  <c r="I11" i="24"/>
  <c r="K8" i="24"/>
  <c r="J8" i="24"/>
  <c r="I8" i="24"/>
  <c r="K7" i="24"/>
  <c r="J7" i="24"/>
  <c r="I7" i="24"/>
  <c r="K6" i="24"/>
  <c r="J6" i="24"/>
  <c r="I6" i="24"/>
  <c r="K3" i="24"/>
  <c r="J3" i="24"/>
  <c r="I3" i="24"/>
  <c r="K2" i="24"/>
  <c r="J2" i="24"/>
  <c r="I2" i="24"/>
  <c r="K17" i="23"/>
  <c r="J17" i="23"/>
  <c r="I17" i="23"/>
  <c r="K16" i="23"/>
  <c r="J16" i="23"/>
  <c r="I16" i="23"/>
  <c r="K15" i="23"/>
  <c r="J15" i="23"/>
  <c r="I15" i="23"/>
  <c r="K14" i="23"/>
  <c r="J14" i="23"/>
  <c r="I14" i="23"/>
  <c r="K11" i="23"/>
  <c r="J11" i="23"/>
  <c r="I11" i="23"/>
  <c r="K10" i="23"/>
  <c r="J10" i="23"/>
  <c r="I10" i="23"/>
  <c r="K9" i="23"/>
  <c r="J9" i="23"/>
  <c r="I9" i="23"/>
  <c r="K6" i="23"/>
  <c r="J6" i="23"/>
  <c r="I6" i="23"/>
  <c r="K5" i="23"/>
  <c r="J5" i="23"/>
  <c r="I5" i="23"/>
  <c r="K2" i="23"/>
  <c r="J2" i="23"/>
  <c r="I2" i="23"/>
  <c r="K23" i="22"/>
  <c r="J23" i="22"/>
  <c r="I23" i="22"/>
  <c r="K22" i="22"/>
  <c r="J22" i="22"/>
  <c r="I22" i="22"/>
  <c r="K21" i="22"/>
  <c r="J21" i="22"/>
  <c r="I21" i="22"/>
  <c r="K20" i="22"/>
  <c r="J20" i="22"/>
  <c r="I20" i="22"/>
  <c r="K17" i="22"/>
  <c r="J17" i="22"/>
  <c r="I17" i="22"/>
  <c r="K16" i="22"/>
  <c r="J16" i="22"/>
  <c r="I16" i="22"/>
  <c r="K15" i="22"/>
  <c r="J15" i="22"/>
  <c r="I15" i="22"/>
  <c r="K14" i="22"/>
  <c r="J14" i="22"/>
  <c r="I14" i="22"/>
  <c r="K5" i="22"/>
  <c r="J5" i="22"/>
  <c r="I5" i="22"/>
  <c r="K4" i="22"/>
  <c r="J4" i="22"/>
  <c r="I4" i="22"/>
  <c r="K3" i="22"/>
  <c r="J3" i="22"/>
  <c r="I3" i="22"/>
  <c r="K2" i="22"/>
  <c r="J2" i="22"/>
  <c r="I2" i="22"/>
  <c r="K20" i="21"/>
  <c r="J20" i="21"/>
  <c r="I20" i="21"/>
  <c r="K19" i="21"/>
  <c r="J19" i="21"/>
  <c r="I19" i="21"/>
  <c r="K18" i="21"/>
  <c r="J18" i="21"/>
  <c r="I18" i="21"/>
  <c r="K17" i="21"/>
  <c r="J17" i="21"/>
  <c r="I17" i="21"/>
  <c r="K14" i="21"/>
  <c r="J14" i="21"/>
  <c r="I14" i="21"/>
  <c r="K13" i="21"/>
  <c r="J13" i="21"/>
  <c r="I13" i="21"/>
  <c r="K12" i="21"/>
  <c r="J12" i="21"/>
  <c r="I12" i="21"/>
  <c r="K11" i="21"/>
  <c r="J11" i="21"/>
  <c r="I11" i="21"/>
  <c r="K3" i="21"/>
  <c r="J3" i="21"/>
  <c r="I3" i="21"/>
  <c r="K2" i="21"/>
  <c r="J2" i="21"/>
  <c r="I2" i="21"/>
  <c r="K12" i="20"/>
  <c r="J12" i="20"/>
  <c r="I12" i="20"/>
  <c r="K11" i="20"/>
  <c r="J11" i="20"/>
  <c r="I11" i="20"/>
  <c r="K10" i="20"/>
  <c r="J10" i="20"/>
  <c r="I10" i="20"/>
  <c r="K9" i="20"/>
  <c r="J9" i="20"/>
  <c r="I9" i="20"/>
  <c r="K6" i="20"/>
  <c r="J6" i="20"/>
  <c r="I6" i="20"/>
  <c r="K5" i="20"/>
  <c r="J5" i="20"/>
  <c r="I5" i="20"/>
  <c r="K2" i="20"/>
  <c r="J2" i="20"/>
  <c r="I2" i="20"/>
  <c r="K27" i="19"/>
  <c r="J27" i="19"/>
  <c r="I27" i="19"/>
  <c r="K26" i="19"/>
  <c r="J26" i="19"/>
  <c r="I26" i="19"/>
  <c r="K25" i="19"/>
  <c r="J25" i="19"/>
  <c r="I25" i="19"/>
  <c r="K24" i="19"/>
  <c r="J24" i="19"/>
  <c r="I24" i="19"/>
  <c r="K23" i="19"/>
  <c r="J23" i="19"/>
  <c r="I23" i="19"/>
  <c r="K22" i="19"/>
  <c r="J22" i="19"/>
  <c r="I22" i="19"/>
  <c r="K21" i="19"/>
  <c r="J21" i="19"/>
  <c r="I21" i="19"/>
  <c r="K10" i="19"/>
  <c r="J10" i="19"/>
  <c r="I10" i="19"/>
  <c r="K9" i="19"/>
  <c r="J9" i="19"/>
  <c r="I9" i="19"/>
  <c r="K8" i="19"/>
  <c r="J8" i="19"/>
  <c r="I8" i="19"/>
  <c r="K7" i="19"/>
  <c r="J7" i="19"/>
  <c r="I7" i="19"/>
  <c r="K6" i="19"/>
  <c r="J6" i="19"/>
  <c r="I6" i="19"/>
  <c r="K3" i="19"/>
  <c r="J3" i="19"/>
  <c r="I3" i="19"/>
  <c r="K2" i="19"/>
  <c r="J2" i="19"/>
  <c r="I2" i="19"/>
  <c r="K21" i="18"/>
  <c r="J21" i="18"/>
  <c r="I21" i="18"/>
  <c r="K20" i="18"/>
  <c r="J20" i="18"/>
  <c r="I20" i="18"/>
  <c r="K19" i="18"/>
  <c r="J19" i="18"/>
  <c r="I19" i="18"/>
  <c r="K18" i="18"/>
  <c r="J18" i="18"/>
  <c r="I18" i="18"/>
  <c r="K15" i="18"/>
  <c r="J15" i="18"/>
  <c r="I15" i="18"/>
  <c r="K14" i="18"/>
  <c r="J14" i="18"/>
  <c r="I14" i="18"/>
  <c r="K13" i="18"/>
  <c r="J13" i="18"/>
  <c r="I13" i="18"/>
  <c r="K12" i="18"/>
  <c r="J12" i="18"/>
  <c r="I12" i="18"/>
  <c r="K9" i="18"/>
  <c r="J9" i="18"/>
  <c r="I9" i="18"/>
  <c r="K8" i="18"/>
  <c r="J8" i="18"/>
  <c r="I8" i="18"/>
  <c r="K7" i="18"/>
  <c r="J7" i="18"/>
  <c r="I7" i="18"/>
  <c r="K4" i="18"/>
  <c r="J4" i="18"/>
  <c r="I4" i="18"/>
  <c r="K3" i="18"/>
  <c r="J3" i="18"/>
  <c r="I3" i="18"/>
  <c r="K2" i="18"/>
  <c r="J2" i="18"/>
  <c r="I2" i="18"/>
  <c r="K20" i="17"/>
  <c r="J20" i="17"/>
  <c r="I20" i="17"/>
  <c r="K19" i="17"/>
  <c r="J19" i="17"/>
  <c r="I19" i="17"/>
  <c r="K18" i="17"/>
  <c r="J18" i="17"/>
  <c r="I18" i="17"/>
  <c r="K17" i="17"/>
  <c r="J17" i="17"/>
  <c r="I17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8" i="17"/>
  <c r="J8" i="17"/>
  <c r="I8" i="17"/>
  <c r="K7" i="17"/>
  <c r="J7" i="17"/>
  <c r="I7" i="17"/>
  <c r="K6" i="17"/>
  <c r="J6" i="17"/>
  <c r="I6" i="17"/>
  <c r="K3" i="17"/>
  <c r="J3" i="17"/>
  <c r="I3" i="17"/>
  <c r="K2" i="17"/>
  <c r="J2" i="17"/>
  <c r="I2" i="17"/>
  <c r="K23" i="16"/>
  <c r="J23" i="16"/>
  <c r="I23" i="16"/>
  <c r="K22" i="16"/>
  <c r="J22" i="16"/>
  <c r="I22" i="16"/>
  <c r="K21" i="16"/>
  <c r="J21" i="16"/>
  <c r="I21" i="16"/>
  <c r="K20" i="16"/>
  <c r="J20" i="16"/>
  <c r="I20" i="16"/>
  <c r="K17" i="16"/>
  <c r="J17" i="16"/>
  <c r="I17" i="16"/>
  <c r="K16" i="16"/>
  <c r="J16" i="16"/>
  <c r="I16" i="16"/>
  <c r="K15" i="16"/>
  <c r="J15" i="16"/>
  <c r="I15" i="16"/>
  <c r="K14" i="16"/>
  <c r="J14" i="16"/>
  <c r="I14" i="16"/>
  <c r="K11" i="16"/>
  <c r="J11" i="16"/>
  <c r="I11" i="16"/>
  <c r="K10" i="16"/>
  <c r="J10" i="16"/>
  <c r="I10" i="16"/>
  <c r="K9" i="16"/>
  <c r="J9" i="16"/>
  <c r="I9" i="16"/>
  <c r="K8" i="16"/>
  <c r="J8" i="16"/>
  <c r="I8" i="16"/>
  <c r="K5" i="16"/>
  <c r="J5" i="16"/>
  <c r="I5" i="16"/>
  <c r="K4" i="16"/>
  <c r="J4" i="16"/>
  <c r="I4" i="16"/>
  <c r="K3" i="16"/>
  <c r="J3" i="16"/>
  <c r="I3" i="16"/>
  <c r="K2" i="16"/>
  <c r="J2" i="16"/>
  <c r="I2" i="16"/>
  <c r="K6" i="15"/>
  <c r="J6" i="15"/>
  <c r="I6" i="15"/>
  <c r="K21" i="14"/>
  <c r="J21" i="14"/>
  <c r="I21" i="14"/>
  <c r="K20" i="14"/>
  <c r="J20" i="14"/>
  <c r="K19" i="14"/>
  <c r="J19" i="14"/>
  <c r="I19" i="14"/>
  <c r="K18" i="14"/>
  <c r="J18" i="14"/>
  <c r="I18" i="14"/>
  <c r="K15" i="14"/>
  <c r="J15" i="14"/>
  <c r="I15" i="14"/>
  <c r="K14" i="14"/>
  <c r="J14" i="14"/>
  <c r="I14" i="14"/>
  <c r="K13" i="14"/>
  <c r="J13" i="14"/>
  <c r="I13" i="14"/>
  <c r="K12" i="14"/>
  <c r="J12" i="14"/>
  <c r="I12" i="14"/>
  <c r="K9" i="14"/>
  <c r="J9" i="14"/>
  <c r="I9" i="14"/>
  <c r="K8" i="14"/>
  <c r="J8" i="14"/>
  <c r="I8" i="14"/>
  <c r="K7" i="14"/>
  <c r="J7" i="14"/>
  <c r="I7" i="14"/>
  <c r="K6" i="14"/>
  <c r="J6" i="14"/>
  <c r="I6" i="14"/>
  <c r="K3" i="14"/>
  <c r="J3" i="14"/>
  <c r="I3" i="14"/>
  <c r="K2" i="14"/>
  <c r="J2" i="14"/>
  <c r="I2" i="14"/>
  <c r="K22" i="13"/>
  <c r="J22" i="13"/>
  <c r="I22" i="13"/>
  <c r="K21" i="13"/>
  <c r="J21" i="13"/>
  <c r="I21" i="13"/>
  <c r="K20" i="13"/>
  <c r="J20" i="13"/>
  <c r="I20" i="13"/>
  <c r="K19" i="13"/>
  <c r="J19" i="13"/>
  <c r="I19" i="13"/>
  <c r="K16" i="13"/>
  <c r="J16" i="13"/>
  <c r="I16" i="13"/>
  <c r="K15" i="13"/>
  <c r="J15" i="13"/>
  <c r="I15" i="13"/>
  <c r="K14" i="13"/>
  <c r="J14" i="13"/>
  <c r="I14" i="13"/>
  <c r="K13" i="13"/>
  <c r="J13" i="13"/>
  <c r="I13" i="13"/>
  <c r="K10" i="13"/>
  <c r="J10" i="13"/>
  <c r="I10" i="13"/>
  <c r="K9" i="13"/>
  <c r="J9" i="13"/>
  <c r="I9" i="13"/>
  <c r="K8" i="13"/>
  <c r="J8" i="13"/>
  <c r="I8" i="13"/>
  <c r="K7" i="13"/>
  <c r="J7" i="13"/>
  <c r="I7" i="13"/>
  <c r="K4" i="13"/>
  <c r="J4" i="13"/>
  <c r="I4" i="13"/>
  <c r="K3" i="13"/>
  <c r="J3" i="13"/>
  <c r="I3" i="13"/>
  <c r="K2" i="13"/>
  <c r="J2" i="13"/>
  <c r="I2" i="13"/>
  <c r="K22" i="12"/>
  <c r="J22" i="12"/>
  <c r="I22" i="12"/>
  <c r="K21" i="12"/>
  <c r="J21" i="12"/>
  <c r="I21" i="12"/>
  <c r="K20" i="12"/>
  <c r="J20" i="12"/>
  <c r="I20" i="12"/>
  <c r="K19" i="12"/>
  <c r="J19" i="12"/>
  <c r="I19" i="12"/>
  <c r="K16" i="12"/>
  <c r="J16" i="12"/>
  <c r="I16" i="12"/>
  <c r="K15" i="12"/>
  <c r="J15" i="12"/>
  <c r="I15" i="12"/>
  <c r="K14" i="12"/>
  <c r="J14" i="12"/>
  <c r="I14" i="12"/>
  <c r="K13" i="12"/>
  <c r="J13" i="12"/>
  <c r="I13" i="12"/>
  <c r="K10" i="12"/>
  <c r="J10" i="12"/>
  <c r="I10" i="12"/>
  <c r="K9" i="12"/>
  <c r="J9" i="12"/>
  <c r="I9" i="12"/>
  <c r="K8" i="12"/>
  <c r="J8" i="12"/>
  <c r="I8" i="12"/>
  <c r="K7" i="12"/>
  <c r="J7" i="12"/>
  <c r="I7" i="12"/>
  <c r="K20" i="11"/>
  <c r="J20" i="11"/>
  <c r="I20" i="11"/>
  <c r="K19" i="11"/>
  <c r="J19" i="11"/>
  <c r="I19" i="11"/>
  <c r="K18" i="11"/>
  <c r="J18" i="11"/>
  <c r="I18" i="11"/>
  <c r="K17" i="11"/>
  <c r="J17" i="11"/>
  <c r="I17" i="11"/>
  <c r="K14" i="11"/>
  <c r="J14" i="11"/>
  <c r="I14" i="11"/>
  <c r="K13" i="11"/>
  <c r="J13" i="11"/>
  <c r="I13" i="11"/>
  <c r="K12" i="11"/>
  <c r="J12" i="11"/>
  <c r="I12" i="11"/>
  <c r="K11" i="11"/>
  <c r="J11" i="11"/>
  <c r="I11" i="11"/>
  <c r="K3" i="11"/>
  <c r="J3" i="11"/>
  <c r="K2" i="11"/>
  <c r="J2" i="11"/>
  <c r="I2" i="11"/>
  <c r="K20" i="10"/>
  <c r="J20" i="10"/>
  <c r="I20" i="10"/>
  <c r="K19" i="10"/>
  <c r="J19" i="10"/>
  <c r="I19" i="10"/>
  <c r="K18" i="10"/>
  <c r="J18" i="10"/>
  <c r="I18" i="10"/>
  <c r="K17" i="10"/>
  <c r="J17" i="10"/>
  <c r="I17" i="10"/>
  <c r="K14" i="10"/>
  <c r="J14" i="10"/>
  <c r="I14" i="10"/>
  <c r="K13" i="10"/>
  <c r="J13" i="10"/>
  <c r="I13" i="10"/>
  <c r="K12" i="10"/>
  <c r="J12" i="10"/>
  <c r="I12" i="10"/>
  <c r="K11" i="10"/>
  <c r="J11" i="10"/>
  <c r="I11" i="10"/>
  <c r="K8" i="10"/>
  <c r="J8" i="10"/>
  <c r="I8" i="10"/>
  <c r="K7" i="10"/>
  <c r="J7" i="10"/>
  <c r="I7" i="10"/>
  <c r="K6" i="10"/>
  <c r="J6" i="10"/>
  <c r="I6" i="10"/>
  <c r="K3" i="10"/>
  <c r="J3" i="10"/>
  <c r="I3" i="10"/>
  <c r="K2" i="10"/>
  <c r="J2" i="10"/>
  <c r="I2" i="10"/>
  <c r="K20" i="9"/>
  <c r="J20" i="9"/>
  <c r="I20" i="9"/>
  <c r="K19" i="9"/>
  <c r="J19" i="9"/>
  <c r="I19" i="9"/>
  <c r="K18" i="9"/>
  <c r="J18" i="9"/>
  <c r="I18" i="9"/>
  <c r="K17" i="9"/>
  <c r="J17" i="9"/>
  <c r="I17" i="9"/>
  <c r="K14" i="9"/>
  <c r="J14" i="9"/>
  <c r="I14" i="9"/>
  <c r="K13" i="9"/>
  <c r="J13" i="9"/>
  <c r="I13" i="9"/>
  <c r="K12" i="9"/>
  <c r="J12" i="9"/>
  <c r="I12" i="9"/>
  <c r="K11" i="9"/>
  <c r="J11" i="9"/>
  <c r="I11" i="9"/>
  <c r="K8" i="9"/>
  <c r="J8" i="9"/>
  <c r="I8" i="9"/>
  <c r="K7" i="9"/>
  <c r="J7" i="9"/>
  <c r="I7" i="9"/>
  <c r="K6" i="9"/>
  <c r="J6" i="9"/>
  <c r="I6" i="9"/>
  <c r="K3" i="9"/>
  <c r="J3" i="9"/>
  <c r="I3" i="9"/>
  <c r="K2" i="9"/>
  <c r="J2" i="9"/>
  <c r="I2" i="9"/>
  <c r="K23" i="8"/>
  <c r="J23" i="8"/>
  <c r="I23" i="8"/>
  <c r="K22" i="8"/>
  <c r="J22" i="8"/>
  <c r="I22" i="8"/>
  <c r="K21" i="8"/>
  <c r="J21" i="8"/>
  <c r="I21" i="8"/>
  <c r="K20" i="8"/>
  <c r="J20" i="8"/>
  <c r="I20" i="8"/>
  <c r="K17" i="8"/>
  <c r="J17" i="8"/>
  <c r="I17" i="8"/>
  <c r="K16" i="8"/>
  <c r="J16" i="8"/>
  <c r="I16" i="8"/>
  <c r="K15" i="8"/>
  <c r="J15" i="8"/>
  <c r="I15" i="8"/>
  <c r="K14" i="8"/>
  <c r="J14" i="8"/>
  <c r="I14" i="8"/>
  <c r="K11" i="8"/>
  <c r="J11" i="8"/>
  <c r="I11" i="8"/>
  <c r="K10" i="8"/>
  <c r="J10" i="8"/>
  <c r="I10" i="8"/>
  <c r="K9" i="8"/>
  <c r="J9" i="8"/>
  <c r="I9" i="8"/>
  <c r="K8" i="8"/>
  <c r="J8" i="8"/>
  <c r="I8" i="8"/>
  <c r="K5" i="8"/>
  <c r="J5" i="8"/>
  <c r="I5" i="8"/>
  <c r="K4" i="8"/>
  <c r="J4" i="8"/>
  <c r="I4" i="8"/>
  <c r="K3" i="8"/>
  <c r="J3" i="8"/>
  <c r="I3" i="8"/>
  <c r="K2" i="8"/>
  <c r="J2" i="8"/>
  <c r="I2" i="8"/>
  <c r="K23" i="7"/>
  <c r="J23" i="7"/>
  <c r="I23" i="7"/>
  <c r="K22" i="7"/>
  <c r="J22" i="7"/>
  <c r="I22" i="7"/>
  <c r="K21" i="7"/>
  <c r="J21" i="7"/>
  <c r="I21" i="7"/>
  <c r="K20" i="7"/>
  <c r="J20" i="7"/>
  <c r="I20" i="7"/>
  <c r="K19" i="7"/>
  <c r="J19" i="7"/>
  <c r="I19" i="7"/>
  <c r="K18" i="7"/>
  <c r="J18" i="7"/>
  <c r="I18" i="7"/>
  <c r="K15" i="7"/>
  <c r="J15" i="7"/>
  <c r="I15" i="7"/>
  <c r="K14" i="7"/>
  <c r="J14" i="7"/>
  <c r="I14" i="7"/>
  <c r="K13" i="7"/>
  <c r="J13" i="7"/>
  <c r="I13" i="7"/>
  <c r="K12" i="7"/>
  <c r="J12" i="7"/>
  <c r="I12" i="7"/>
  <c r="K11" i="7"/>
  <c r="J11" i="7"/>
  <c r="I11" i="7"/>
  <c r="K8" i="7"/>
  <c r="J8" i="7"/>
  <c r="I8" i="7"/>
  <c r="K7" i="7"/>
  <c r="J7" i="7"/>
  <c r="I7" i="7"/>
  <c r="K6" i="7"/>
  <c r="J6" i="7"/>
  <c r="I6" i="7"/>
  <c r="I14" i="34"/>
  <c r="I16" i="34"/>
  <c r="I15" i="34"/>
  <c r="K33" i="5"/>
  <c r="J33" i="5"/>
  <c r="I33" i="5"/>
  <c r="K32" i="5"/>
  <c r="J32" i="5"/>
  <c r="I32" i="5"/>
  <c r="K31" i="5"/>
  <c r="J31" i="5"/>
  <c r="I31" i="5"/>
  <c r="K30" i="5"/>
  <c r="J30" i="5"/>
  <c r="I30" i="5"/>
  <c r="K29" i="5"/>
  <c r="J29" i="5"/>
  <c r="I29" i="5"/>
  <c r="K28" i="5"/>
  <c r="J28" i="5"/>
  <c r="I28" i="5"/>
  <c r="K27" i="5"/>
  <c r="J27" i="5"/>
  <c r="I27" i="5"/>
  <c r="K26" i="5"/>
  <c r="J26" i="5"/>
  <c r="I26" i="5"/>
  <c r="K13" i="5"/>
  <c r="J13" i="5"/>
  <c r="I13" i="5"/>
  <c r="K12" i="5"/>
  <c r="J12" i="5"/>
  <c r="I12" i="5"/>
  <c r="K11" i="5"/>
  <c r="J11" i="5"/>
  <c r="I11" i="5"/>
  <c r="K10" i="5"/>
  <c r="J10" i="5"/>
  <c r="I10" i="5"/>
  <c r="K9" i="5"/>
  <c r="J9" i="5"/>
  <c r="I9" i="5"/>
  <c r="K8" i="5"/>
  <c r="J8" i="5"/>
  <c r="I8" i="5"/>
  <c r="K5" i="5"/>
  <c r="J5" i="5"/>
  <c r="I5" i="5"/>
  <c r="K4" i="5"/>
  <c r="J4" i="5"/>
  <c r="I4" i="5"/>
  <c r="K3" i="5"/>
  <c r="J3" i="5"/>
  <c r="I3" i="5"/>
  <c r="K2" i="5"/>
  <c r="J2" i="5"/>
  <c r="I2" i="5"/>
  <c r="K161" i="4"/>
  <c r="J161" i="4"/>
  <c r="I161" i="4"/>
  <c r="K160" i="4"/>
  <c r="J160" i="4"/>
  <c r="I160" i="4"/>
  <c r="K159" i="4"/>
  <c r="J159" i="4"/>
  <c r="I159" i="4"/>
  <c r="K158" i="4"/>
  <c r="J158" i="4"/>
  <c r="I158" i="4"/>
  <c r="K157" i="4"/>
  <c r="J157" i="4"/>
  <c r="I157" i="4"/>
  <c r="K156" i="4"/>
  <c r="J156" i="4"/>
  <c r="I156" i="4"/>
  <c r="K155" i="4"/>
  <c r="J155" i="4"/>
  <c r="I155" i="4"/>
  <c r="K154" i="4"/>
  <c r="J154" i="4"/>
  <c r="I154" i="4"/>
  <c r="K153" i="4"/>
  <c r="J153" i="4"/>
  <c r="I153" i="4"/>
  <c r="K152" i="4"/>
  <c r="J152" i="4"/>
  <c r="I152" i="4"/>
  <c r="K151" i="4"/>
  <c r="J151" i="4"/>
  <c r="I151" i="4"/>
  <c r="K150" i="4"/>
  <c r="J150" i="4"/>
  <c r="I150" i="4"/>
  <c r="K149" i="4"/>
  <c r="J149" i="4"/>
  <c r="I149" i="4"/>
  <c r="K148" i="4"/>
  <c r="J148" i="4"/>
  <c r="I148" i="4"/>
  <c r="K147" i="4"/>
  <c r="J147" i="4"/>
  <c r="I147" i="4"/>
  <c r="K146" i="4"/>
  <c r="J146" i="4"/>
  <c r="I146" i="4"/>
  <c r="K145" i="4"/>
  <c r="J145" i="4"/>
  <c r="I145" i="4"/>
  <c r="K144" i="4"/>
  <c r="J144" i="4"/>
  <c r="I144" i="4"/>
  <c r="K143" i="4"/>
  <c r="J143" i="4"/>
  <c r="I143" i="4"/>
  <c r="K142" i="4"/>
  <c r="J142" i="4"/>
  <c r="I142" i="4"/>
  <c r="K141" i="4"/>
  <c r="J141" i="4"/>
  <c r="I141" i="4"/>
  <c r="K140" i="4"/>
  <c r="J140" i="4"/>
  <c r="I140" i="4"/>
  <c r="K139" i="4"/>
  <c r="J139" i="4"/>
  <c r="I139" i="4"/>
  <c r="K138" i="4"/>
  <c r="J138" i="4"/>
  <c r="I138" i="4"/>
  <c r="K137" i="4"/>
  <c r="J137" i="4"/>
  <c r="I137" i="4"/>
  <c r="K136" i="4"/>
  <c r="J136" i="4"/>
  <c r="I136" i="4"/>
  <c r="K135" i="4"/>
  <c r="J135" i="4"/>
  <c r="I135" i="4"/>
  <c r="K134" i="4"/>
  <c r="J134" i="4"/>
  <c r="I134" i="4"/>
  <c r="K133" i="4"/>
  <c r="J133" i="4"/>
  <c r="I133" i="4"/>
  <c r="K132" i="4"/>
  <c r="J132" i="4"/>
  <c r="I132" i="4"/>
  <c r="K131" i="4"/>
  <c r="J131" i="4"/>
  <c r="I131" i="4"/>
  <c r="K130" i="4"/>
  <c r="J130" i="4"/>
  <c r="I130" i="4"/>
  <c r="K129" i="4"/>
  <c r="J129" i="4"/>
  <c r="I129" i="4"/>
  <c r="K128" i="4"/>
  <c r="J128" i="4"/>
  <c r="I128" i="4"/>
  <c r="K127" i="4"/>
  <c r="J127" i="4"/>
  <c r="I127" i="4"/>
  <c r="K126" i="4"/>
  <c r="J126" i="4"/>
  <c r="I126" i="4"/>
  <c r="K125" i="4"/>
  <c r="J125" i="4"/>
  <c r="I125" i="4"/>
  <c r="K124" i="4"/>
  <c r="J124" i="4"/>
  <c r="I124" i="4"/>
  <c r="K123" i="4"/>
  <c r="J123" i="4"/>
  <c r="I123" i="4"/>
  <c r="K122" i="4"/>
  <c r="J122" i="4"/>
  <c r="I122" i="4"/>
  <c r="K121" i="4"/>
  <c r="J121" i="4"/>
  <c r="I121" i="4"/>
  <c r="K120" i="4"/>
  <c r="J120" i="4"/>
  <c r="I120" i="4"/>
  <c r="K119" i="4"/>
  <c r="J119" i="4"/>
  <c r="I119" i="4"/>
  <c r="K118" i="4"/>
  <c r="J118" i="4"/>
  <c r="I118" i="4"/>
  <c r="K117" i="4"/>
  <c r="J117" i="4"/>
  <c r="I117" i="4"/>
  <c r="K116" i="4"/>
  <c r="J116" i="4"/>
  <c r="I116" i="4"/>
  <c r="K115" i="4"/>
  <c r="J115" i="4"/>
  <c r="I115" i="4"/>
  <c r="K114" i="4"/>
  <c r="J114" i="4"/>
  <c r="I114" i="4"/>
  <c r="K113" i="4"/>
  <c r="J113" i="4"/>
  <c r="I113" i="4"/>
  <c r="K112" i="4"/>
  <c r="J112" i="4"/>
  <c r="I112" i="4"/>
  <c r="K111" i="4"/>
  <c r="J111" i="4"/>
  <c r="I111" i="4"/>
  <c r="K110" i="4"/>
  <c r="J110" i="4"/>
  <c r="I110" i="4"/>
  <c r="K109" i="4"/>
  <c r="J109" i="4"/>
  <c r="I109" i="4"/>
  <c r="K108" i="4"/>
  <c r="J108" i="4"/>
  <c r="I108" i="4"/>
  <c r="K107" i="4"/>
  <c r="J107" i="4"/>
  <c r="I107" i="4"/>
  <c r="K106" i="4"/>
  <c r="J106" i="4"/>
  <c r="I106" i="4"/>
  <c r="K105" i="4"/>
  <c r="J105" i="4"/>
  <c r="I105" i="4"/>
  <c r="K104" i="4"/>
  <c r="J104" i="4"/>
  <c r="I104" i="4"/>
  <c r="K103" i="4"/>
  <c r="J103" i="4"/>
  <c r="I103" i="4"/>
  <c r="K102" i="4"/>
  <c r="J102" i="4"/>
  <c r="I102" i="4"/>
  <c r="K101" i="4"/>
  <c r="J101" i="4"/>
  <c r="I101" i="4"/>
  <c r="K100" i="4"/>
  <c r="J100" i="4"/>
  <c r="I100" i="4"/>
  <c r="K99" i="4"/>
  <c r="J99" i="4"/>
  <c r="I99" i="4"/>
  <c r="K98" i="4"/>
  <c r="J98" i="4"/>
  <c r="I98" i="4"/>
  <c r="K97" i="4"/>
  <c r="J97" i="4"/>
  <c r="I97" i="4"/>
  <c r="K96" i="4"/>
  <c r="J96" i="4"/>
  <c r="I96" i="4"/>
  <c r="K95" i="4"/>
  <c r="J95" i="4"/>
  <c r="I95" i="4"/>
  <c r="K94" i="4"/>
  <c r="J94" i="4"/>
  <c r="I94" i="4"/>
  <c r="K93" i="4"/>
  <c r="J93" i="4"/>
  <c r="I93" i="4"/>
  <c r="K92" i="4"/>
  <c r="J92" i="4"/>
  <c r="I92" i="4"/>
  <c r="K91" i="4"/>
  <c r="J91" i="4"/>
  <c r="I91" i="4"/>
  <c r="K90" i="4"/>
  <c r="J90" i="4"/>
  <c r="I90" i="4"/>
  <c r="K89" i="4"/>
  <c r="J89" i="4"/>
  <c r="I89" i="4"/>
  <c r="K88" i="4"/>
  <c r="J88" i="4"/>
  <c r="I88" i="4"/>
  <c r="K87" i="4"/>
  <c r="J87" i="4"/>
  <c r="I87" i="4"/>
  <c r="K86" i="4"/>
  <c r="J86" i="4"/>
  <c r="I86" i="4"/>
  <c r="K85" i="4"/>
  <c r="J85" i="4"/>
  <c r="I85" i="4"/>
  <c r="K84" i="4"/>
  <c r="J84" i="4"/>
  <c r="I84" i="4"/>
  <c r="K83" i="4"/>
  <c r="J83" i="4"/>
  <c r="I83" i="4"/>
  <c r="K82" i="4"/>
  <c r="J82" i="4"/>
  <c r="I82" i="4"/>
  <c r="K81" i="4"/>
  <c r="J81" i="4"/>
  <c r="I81" i="4"/>
  <c r="K80" i="4"/>
  <c r="J80" i="4"/>
  <c r="I80" i="4"/>
  <c r="K79" i="4"/>
  <c r="J79" i="4"/>
  <c r="I79" i="4"/>
  <c r="K78" i="4"/>
  <c r="J78" i="4"/>
  <c r="I78" i="4"/>
  <c r="K77" i="4"/>
  <c r="J77" i="4"/>
  <c r="I77" i="4"/>
  <c r="K76" i="4"/>
  <c r="J76" i="4"/>
  <c r="I76" i="4"/>
  <c r="K75" i="4"/>
  <c r="J75" i="4"/>
  <c r="I75" i="4"/>
  <c r="K74" i="4"/>
  <c r="J74" i="4"/>
  <c r="I74" i="4"/>
  <c r="K73" i="4"/>
  <c r="J73" i="4"/>
  <c r="I73" i="4"/>
  <c r="K72" i="4"/>
  <c r="J72" i="4"/>
  <c r="I72" i="4"/>
  <c r="K71" i="4"/>
  <c r="J71" i="4"/>
  <c r="I71" i="4"/>
  <c r="K70" i="4"/>
  <c r="J70" i="4"/>
  <c r="I70" i="4"/>
  <c r="K69" i="4"/>
  <c r="J69" i="4"/>
  <c r="I69" i="4"/>
  <c r="K68" i="4"/>
  <c r="J68" i="4"/>
  <c r="I68" i="4"/>
  <c r="K67" i="4"/>
  <c r="J67" i="4"/>
  <c r="I67" i="4"/>
  <c r="K66" i="4"/>
  <c r="J66" i="4"/>
  <c r="I66" i="4"/>
  <c r="K65" i="4"/>
  <c r="J65" i="4"/>
  <c r="I65" i="4"/>
  <c r="K64" i="4"/>
  <c r="J64" i="4"/>
  <c r="I64" i="4"/>
  <c r="K63" i="4"/>
  <c r="J63" i="4"/>
  <c r="I63" i="4"/>
  <c r="K62" i="4"/>
  <c r="J62" i="4"/>
  <c r="I62" i="4"/>
  <c r="K61" i="4"/>
  <c r="J61" i="4"/>
  <c r="I61" i="4"/>
  <c r="K60" i="4"/>
  <c r="J60" i="4"/>
  <c r="I60" i="4"/>
  <c r="K59" i="4"/>
  <c r="J59" i="4"/>
  <c r="I59" i="4"/>
  <c r="K58" i="4"/>
  <c r="J58" i="4"/>
  <c r="I58" i="4"/>
  <c r="K57" i="4"/>
  <c r="J57" i="4"/>
  <c r="I57" i="4"/>
  <c r="K56" i="4"/>
  <c r="J56" i="4"/>
  <c r="I56" i="4"/>
  <c r="K55" i="4"/>
  <c r="J55" i="4"/>
  <c r="I55" i="4"/>
  <c r="K54" i="4"/>
  <c r="J54" i="4"/>
  <c r="I54" i="4"/>
  <c r="K53" i="4"/>
  <c r="J53" i="4"/>
  <c r="I53" i="4"/>
  <c r="K52" i="4"/>
  <c r="J52" i="4"/>
  <c r="I52" i="4"/>
  <c r="K51" i="4"/>
  <c r="J51" i="4"/>
  <c r="I51" i="4"/>
  <c r="K50" i="4"/>
  <c r="J50" i="4"/>
  <c r="I50" i="4"/>
  <c r="K49" i="4"/>
  <c r="J49" i="4"/>
  <c r="I49" i="4"/>
  <c r="K48" i="4"/>
  <c r="J48" i="4"/>
  <c r="I48" i="4"/>
  <c r="K47" i="4"/>
  <c r="J47" i="4"/>
  <c r="I47" i="4"/>
  <c r="K46" i="4"/>
  <c r="J46" i="4"/>
  <c r="I46" i="4"/>
  <c r="K45" i="4"/>
  <c r="J45" i="4"/>
  <c r="I45" i="4"/>
  <c r="K44" i="4"/>
  <c r="J44" i="4"/>
  <c r="I44" i="4"/>
  <c r="K43" i="4"/>
  <c r="J43" i="4"/>
  <c r="I43" i="4"/>
  <c r="K42" i="4"/>
  <c r="J42" i="4"/>
  <c r="I42" i="4"/>
  <c r="K41" i="4"/>
  <c r="J41" i="4"/>
  <c r="I41" i="4"/>
  <c r="K40" i="4"/>
  <c r="J40" i="4"/>
  <c r="I40" i="4"/>
  <c r="K39" i="4"/>
  <c r="J39" i="4"/>
  <c r="I39" i="4"/>
  <c r="K38" i="4"/>
  <c r="J38" i="4"/>
  <c r="I38" i="4"/>
  <c r="K37" i="4"/>
  <c r="J37" i="4"/>
  <c r="I37" i="4"/>
  <c r="K36" i="4"/>
  <c r="J36" i="4"/>
  <c r="I36" i="4"/>
  <c r="K35" i="4"/>
  <c r="J35" i="4"/>
  <c r="I35" i="4"/>
  <c r="K34" i="4"/>
  <c r="J34" i="4"/>
  <c r="I34" i="4"/>
  <c r="K33" i="4"/>
  <c r="J33" i="4"/>
  <c r="I33" i="4"/>
  <c r="K32" i="4"/>
  <c r="J32" i="4"/>
  <c r="I32" i="4"/>
  <c r="K31" i="4"/>
  <c r="J31" i="4"/>
  <c r="I31" i="4"/>
  <c r="K30" i="4"/>
  <c r="J30" i="4"/>
  <c r="I30" i="4"/>
  <c r="K29" i="4"/>
  <c r="J29" i="4"/>
  <c r="I29" i="4"/>
  <c r="K28" i="4"/>
  <c r="J28" i="4"/>
  <c r="I28" i="4"/>
  <c r="K27" i="4"/>
  <c r="J27" i="4"/>
  <c r="I27" i="4"/>
  <c r="K26" i="4"/>
  <c r="J26" i="4"/>
  <c r="I26" i="4"/>
  <c r="K25" i="4"/>
  <c r="J25" i="4"/>
  <c r="I25" i="4"/>
  <c r="K24" i="4"/>
  <c r="J24" i="4"/>
  <c r="I24" i="4"/>
  <c r="K23" i="4"/>
  <c r="J23" i="4"/>
  <c r="I23" i="4"/>
  <c r="K22" i="4"/>
  <c r="J22" i="4"/>
  <c r="I22" i="4"/>
  <c r="K21" i="4"/>
  <c r="J21" i="4"/>
  <c r="I21" i="4"/>
  <c r="K20" i="4"/>
  <c r="J20" i="4"/>
  <c r="I20" i="4"/>
  <c r="K19" i="4"/>
  <c r="J19" i="4"/>
  <c r="I19" i="4"/>
  <c r="K18" i="4"/>
  <c r="J18" i="4"/>
  <c r="I18" i="4"/>
  <c r="K17" i="4"/>
  <c r="J17" i="4"/>
  <c r="I17" i="4"/>
  <c r="K16" i="4"/>
  <c r="J16" i="4"/>
  <c r="I16" i="4"/>
  <c r="K15" i="4"/>
  <c r="J15" i="4"/>
  <c r="I15" i="4"/>
  <c r="K14" i="4"/>
  <c r="J14" i="4"/>
  <c r="I14" i="4"/>
  <c r="K13" i="4"/>
  <c r="J13" i="4"/>
  <c r="I13" i="4"/>
  <c r="K12" i="4"/>
  <c r="J12" i="4"/>
  <c r="I12" i="4"/>
  <c r="K11" i="4"/>
  <c r="J11" i="4"/>
  <c r="I11" i="4"/>
  <c r="K10" i="4"/>
  <c r="J10" i="4"/>
  <c r="I10" i="4"/>
  <c r="K9" i="4"/>
  <c r="J9" i="4"/>
  <c r="I9" i="4"/>
  <c r="K8" i="4"/>
  <c r="J8" i="4"/>
  <c r="I8" i="4"/>
  <c r="K7" i="4"/>
  <c r="J7" i="4"/>
  <c r="I7" i="4"/>
  <c r="K6" i="4"/>
  <c r="J6" i="4"/>
  <c r="I6" i="4"/>
  <c r="K5" i="4"/>
  <c r="J5" i="4"/>
  <c r="I5" i="4"/>
  <c r="K4" i="4"/>
  <c r="J4" i="4"/>
  <c r="I4" i="4"/>
  <c r="K3" i="4"/>
  <c r="J3" i="4"/>
  <c r="I3" i="4"/>
  <c r="K2" i="4"/>
  <c r="J2" i="4"/>
  <c r="I2" i="4"/>
  <c r="K151" i="3"/>
  <c r="J151" i="3"/>
  <c r="I151" i="3"/>
  <c r="K150" i="3"/>
  <c r="J150" i="3"/>
  <c r="I150" i="3"/>
  <c r="K149" i="3"/>
  <c r="J149" i="3"/>
  <c r="I149" i="3"/>
  <c r="K148" i="3"/>
  <c r="J148" i="3"/>
  <c r="I148" i="3"/>
  <c r="K147" i="3"/>
  <c r="J147" i="3"/>
  <c r="I147" i="3"/>
  <c r="K146" i="3"/>
  <c r="J146" i="3"/>
  <c r="I146" i="3"/>
  <c r="K145" i="3"/>
  <c r="J145" i="3"/>
  <c r="I145" i="3"/>
  <c r="K144" i="3"/>
  <c r="J144" i="3"/>
  <c r="I144" i="3"/>
  <c r="K143" i="3"/>
  <c r="J143" i="3"/>
  <c r="I143" i="3"/>
  <c r="K142" i="3"/>
  <c r="J142" i="3"/>
  <c r="I142" i="3"/>
  <c r="K141" i="3"/>
  <c r="J141" i="3"/>
  <c r="I141" i="3"/>
  <c r="K140" i="3"/>
  <c r="J140" i="3"/>
  <c r="I140" i="3"/>
  <c r="K139" i="3"/>
  <c r="J139" i="3"/>
  <c r="I139" i="3"/>
  <c r="K138" i="3"/>
  <c r="J138" i="3"/>
  <c r="I138" i="3"/>
  <c r="K137" i="3"/>
  <c r="J137" i="3"/>
  <c r="I137" i="3"/>
  <c r="K136" i="3"/>
  <c r="J136" i="3"/>
  <c r="I136" i="3"/>
  <c r="K135" i="3"/>
  <c r="J135" i="3"/>
  <c r="I135" i="3"/>
  <c r="K134" i="3"/>
  <c r="J134" i="3"/>
  <c r="I134" i="3"/>
  <c r="K133" i="3"/>
  <c r="J133" i="3"/>
  <c r="I133" i="3"/>
  <c r="K132" i="3"/>
  <c r="J132" i="3"/>
  <c r="I132" i="3"/>
  <c r="K131" i="3"/>
  <c r="J131" i="3"/>
  <c r="I131" i="3"/>
  <c r="K130" i="3"/>
  <c r="J130" i="3"/>
  <c r="I130" i="3"/>
  <c r="K129" i="3"/>
  <c r="J129" i="3"/>
  <c r="I129" i="3"/>
  <c r="K128" i="3"/>
  <c r="J128" i="3"/>
  <c r="I128" i="3"/>
  <c r="K127" i="3"/>
  <c r="J127" i="3"/>
  <c r="I127" i="3"/>
  <c r="K126" i="3"/>
  <c r="J126" i="3"/>
  <c r="I126" i="3"/>
  <c r="K125" i="3"/>
  <c r="J125" i="3"/>
  <c r="I125" i="3"/>
  <c r="K124" i="3"/>
  <c r="J124" i="3"/>
  <c r="I124" i="3"/>
  <c r="K123" i="3"/>
  <c r="J123" i="3"/>
  <c r="I123" i="3"/>
  <c r="K122" i="3"/>
  <c r="J122" i="3"/>
  <c r="I122" i="3"/>
  <c r="K121" i="3"/>
  <c r="J121" i="3"/>
  <c r="I121" i="3"/>
  <c r="K120" i="3"/>
  <c r="J120" i="3"/>
  <c r="I120" i="3"/>
  <c r="K119" i="3"/>
  <c r="J119" i="3"/>
  <c r="I119" i="3"/>
  <c r="K118" i="3"/>
  <c r="J118" i="3"/>
  <c r="I118" i="3"/>
  <c r="K117" i="3"/>
  <c r="J117" i="3"/>
  <c r="I117" i="3"/>
  <c r="K116" i="3"/>
  <c r="J116" i="3"/>
  <c r="I116" i="3"/>
  <c r="K115" i="3"/>
  <c r="J115" i="3"/>
  <c r="I115" i="3"/>
  <c r="K114" i="3"/>
  <c r="J114" i="3"/>
  <c r="I114" i="3"/>
  <c r="K113" i="3"/>
  <c r="J113" i="3"/>
  <c r="I113" i="3"/>
  <c r="K112" i="3"/>
  <c r="J112" i="3"/>
  <c r="I112" i="3"/>
  <c r="K111" i="3"/>
  <c r="J111" i="3"/>
  <c r="I111" i="3"/>
  <c r="K110" i="3"/>
  <c r="J110" i="3"/>
  <c r="I110" i="3"/>
  <c r="K109" i="3"/>
  <c r="J109" i="3"/>
  <c r="I109" i="3"/>
  <c r="K108" i="3"/>
  <c r="J108" i="3"/>
  <c r="I108" i="3"/>
  <c r="K107" i="3"/>
  <c r="J107" i="3"/>
  <c r="I107" i="3"/>
  <c r="K106" i="3"/>
  <c r="J106" i="3"/>
  <c r="I106" i="3"/>
  <c r="K105" i="3"/>
  <c r="J105" i="3"/>
  <c r="I105" i="3"/>
  <c r="K104" i="3"/>
  <c r="J104" i="3"/>
  <c r="I104" i="3"/>
  <c r="K103" i="3"/>
  <c r="J103" i="3"/>
  <c r="I103" i="3"/>
  <c r="K102" i="3"/>
  <c r="J102" i="3"/>
  <c r="I102" i="3"/>
  <c r="K101" i="3"/>
  <c r="J101" i="3"/>
  <c r="I101" i="3"/>
  <c r="K100" i="3"/>
  <c r="J100" i="3"/>
  <c r="I100" i="3"/>
  <c r="K99" i="3"/>
  <c r="J99" i="3"/>
  <c r="I99" i="3"/>
  <c r="K98" i="3"/>
  <c r="J98" i="3"/>
  <c r="I98" i="3"/>
  <c r="K97" i="3"/>
  <c r="J97" i="3"/>
  <c r="I97" i="3"/>
  <c r="K96" i="3"/>
  <c r="J96" i="3"/>
  <c r="I96" i="3"/>
  <c r="K95" i="3"/>
  <c r="J95" i="3"/>
  <c r="I95" i="3"/>
  <c r="K94" i="3"/>
  <c r="J94" i="3"/>
  <c r="I94" i="3"/>
  <c r="K93" i="3"/>
  <c r="J93" i="3"/>
  <c r="I93" i="3"/>
  <c r="K92" i="3"/>
  <c r="J92" i="3"/>
  <c r="I92" i="3"/>
  <c r="K91" i="3"/>
  <c r="J91" i="3"/>
  <c r="I91" i="3"/>
  <c r="K90" i="3"/>
  <c r="J90" i="3"/>
  <c r="I90" i="3"/>
  <c r="K89" i="3"/>
  <c r="J89" i="3"/>
  <c r="I89" i="3"/>
  <c r="K88" i="3"/>
  <c r="J88" i="3"/>
  <c r="I88" i="3"/>
  <c r="K87" i="3"/>
  <c r="J87" i="3"/>
  <c r="I87" i="3"/>
  <c r="K86" i="3"/>
  <c r="J86" i="3"/>
  <c r="I86" i="3"/>
  <c r="K85" i="3"/>
  <c r="J85" i="3"/>
  <c r="I85" i="3"/>
  <c r="K84" i="3"/>
  <c r="J84" i="3"/>
  <c r="I84" i="3"/>
  <c r="K83" i="3"/>
  <c r="J83" i="3"/>
  <c r="I83" i="3"/>
  <c r="K82" i="3"/>
  <c r="J82" i="3"/>
  <c r="I82" i="3"/>
  <c r="K81" i="3"/>
  <c r="J81" i="3"/>
  <c r="I81" i="3"/>
  <c r="K80" i="3"/>
  <c r="J80" i="3"/>
  <c r="I80" i="3"/>
  <c r="K79" i="3"/>
  <c r="J79" i="3"/>
  <c r="I79" i="3"/>
  <c r="K78" i="3"/>
  <c r="J78" i="3"/>
  <c r="I78" i="3"/>
  <c r="K77" i="3"/>
  <c r="J77" i="3"/>
  <c r="I77" i="3"/>
  <c r="K76" i="3"/>
  <c r="J76" i="3"/>
  <c r="I76" i="3"/>
  <c r="K75" i="3"/>
  <c r="J75" i="3"/>
  <c r="I75" i="3"/>
  <c r="K74" i="3"/>
  <c r="J74" i="3"/>
  <c r="I74" i="3"/>
  <c r="K73" i="3"/>
  <c r="J73" i="3"/>
  <c r="I73" i="3"/>
  <c r="K72" i="3"/>
  <c r="J72" i="3"/>
  <c r="I72" i="3"/>
  <c r="K71" i="3"/>
  <c r="J71" i="3"/>
  <c r="I71" i="3"/>
  <c r="K70" i="3"/>
  <c r="J70" i="3"/>
  <c r="I70" i="3"/>
  <c r="K69" i="3"/>
  <c r="J69" i="3"/>
  <c r="I69" i="3"/>
  <c r="K68" i="3"/>
  <c r="J68" i="3"/>
  <c r="I68" i="3"/>
  <c r="K67" i="3"/>
  <c r="J67" i="3"/>
  <c r="I67" i="3"/>
  <c r="K66" i="3"/>
  <c r="J66" i="3"/>
  <c r="I66" i="3"/>
  <c r="K65" i="3"/>
  <c r="J65" i="3"/>
  <c r="I65" i="3"/>
  <c r="K64" i="3"/>
  <c r="J64" i="3"/>
  <c r="I64" i="3"/>
  <c r="K63" i="3"/>
  <c r="J63" i="3"/>
  <c r="I63" i="3"/>
  <c r="K62" i="3"/>
  <c r="J62" i="3"/>
  <c r="I62" i="3"/>
  <c r="K61" i="3"/>
  <c r="J61" i="3"/>
  <c r="I61" i="3"/>
  <c r="K60" i="3"/>
  <c r="J60" i="3"/>
  <c r="I60" i="3"/>
  <c r="K59" i="3"/>
  <c r="J59" i="3"/>
  <c r="I59" i="3"/>
  <c r="K58" i="3"/>
  <c r="J58" i="3"/>
  <c r="I58" i="3"/>
  <c r="K57" i="3"/>
  <c r="J57" i="3"/>
  <c r="I57" i="3"/>
  <c r="K56" i="3"/>
  <c r="J56" i="3"/>
  <c r="I56" i="3"/>
  <c r="K55" i="3"/>
  <c r="J55" i="3"/>
  <c r="I55" i="3"/>
  <c r="K54" i="3"/>
  <c r="J54" i="3"/>
  <c r="I54" i="3"/>
  <c r="K53" i="3"/>
  <c r="J53" i="3"/>
  <c r="I53" i="3"/>
  <c r="K52" i="3"/>
  <c r="J52" i="3"/>
  <c r="I52" i="3"/>
  <c r="K51" i="3"/>
  <c r="J51" i="3"/>
  <c r="I51" i="3"/>
  <c r="K50" i="3"/>
  <c r="J50" i="3"/>
  <c r="I50" i="3"/>
  <c r="K49" i="3"/>
  <c r="J49" i="3"/>
  <c r="I49" i="3"/>
  <c r="K48" i="3"/>
  <c r="J48" i="3"/>
  <c r="I48" i="3"/>
  <c r="K47" i="3"/>
  <c r="J47" i="3"/>
  <c r="I47" i="3"/>
  <c r="K46" i="3"/>
  <c r="J46" i="3"/>
  <c r="I46" i="3"/>
  <c r="K45" i="3"/>
  <c r="J45" i="3"/>
  <c r="I45" i="3"/>
  <c r="K44" i="3"/>
  <c r="J44" i="3"/>
  <c r="I44" i="3"/>
  <c r="K43" i="3"/>
  <c r="J43" i="3"/>
  <c r="I43" i="3"/>
  <c r="K42" i="3"/>
  <c r="J42" i="3"/>
  <c r="I42" i="3"/>
  <c r="K41" i="3"/>
  <c r="J41" i="3"/>
  <c r="I41" i="3"/>
  <c r="K40" i="3"/>
  <c r="J40" i="3"/>
  <c r="I40" i="3"/>
  <c r="K39" i="3"/>
  <c r="J39" i="3"/>
  <c r="I39" i="3"/>
  <c r="K38" i="3"/>
  <c r="J38" i="3"/>
  <c r="I38" i="3"/>
  <c r="K37" i="3"/>
  <c r="J37" i="3"/>
  <c r="I37" i="3"/>
  <c r="K36" i="3"/>
  <c r="J36" i="3"/>
  <c r="I36" i="3"/>
  <c r="K35" i="3"/>
  <c r="J35" i="3"/>
  <c r="I35" i="3"/>
  <c r="K34" i="3"/>
  <c r="J34" i="3"/>
  <c r="I34" i="3"/>
  <c r="K33" i="3"/>
  <c r="J33" i="3"/>
  <c r="I33" i="3"/>
  <c r="K32" i="3"/>
  <c r="J32" i="3"/>
  <c r="I32" i="3"/>
  <c r="K31" i="3"/>
  <c r="J31" i="3"/>
  <c r="I31" i="3"/>
  <c r="K30" i="3"/>
  <c r="J30" i="3"/>
  <c r="I30" i="3"/>
  <c r="K29" i="3"/>
  <c r="J29" i="3"/>
  <c r="I29" i="3"/>
  <c r="K28" i="3"/>
  <c r="J28" i="3"/>
  <c r="I28" i="3"/>
  <c r="K27" i="3"/>
  <c r="J27" i="3"/>
  <c r="I27" i="3"/>
  <c r="K26" i="3"/>
  <c r="J26" i="3"/>
  <c r="I26" i="3"/>
  <c r="K25" i="3"/>
  <c r="J25" i="3"/>
  <c r="I25" i="3"/>
  <c r="K24" i="3"/>
  <c r="J24" i="3"/>
  <c r="I24" i="3"/>
  <c r="K23" i="3"/>
  <c r="J23" i="3"/>
  <c r="I23" i="3"/>
  <c r="K22" i="3"/>
  <c r="J22" i="3"/>
  <c r="I22" i="3"/>
  <c r="K21" i="3"/>
  <c r="J21" i="3"/>
  <c r="I21" i="3"/>
  <c r="K20" i="3"/>
  <c r="J20" i="3"/>
  <c r="I20" i="3"/>
  <c r="K19" i="3"/>
  <c r="J19" i="3"/>
  <c r="I19" i="3"/>
  <c r="K18" i="3"/>
  <c r="J18" i="3"/>
  <c r="I18" i="3"/>
  <c r="K17" i="3"/>
  <c r="J17" i="3"/>
  <c r="I17" i="3"/>
  <c r="K16" i="3"/>
  <c r="J16" i="3"/>
  <c r="I16" i="3"/>
  <c r="K15" i="3"/>
  <c r="J15" i="3"/>
  <c r="I15" i="3"/>
  <c r="K14" i="3"/>
  <c r="J14" i="3"/>
  <c r="I14" i="3"/>
  <c r="K13" i="3"/>
  <c r="J13" i="3"/>
  <c r="I13" i="3"/>
  <c r="K12" i="3"/>
  <c r="J12" i="3"/>
  <c r="I12" i="3"/>
  <c r="K11" i="3"/>
  <c r="J11" i="3"/>
  <c r="I11" i="3"/>
  <c r="K10" i="3"/>
  <c r="J10" i="3"/>
  <c r="I10" i="3"/>
  <c r="K9" i="3"/>
  <c r="J9" i="3"/>
  <c r="I9" i="3"/>
  <c r="K8" i="3"/>
  <c r="J8" i="3"/>
  <c r="I8" i="3"/>
  <c r="K7" i="3"/>
  <c r="J7" i="3"/>
  <c r="I7" i="3"/>
  <c r="K6" i="3"/>
  <c r="J6" i="3"/>
  <c r="I6" i="3"/>
  <c r="K5" i="3"/>
  <c r="J5" i="3"/>
  <c r="I5" i="3"/>
  <c r="K4" i="3"/>
  <c r="J4" i="3"/>
  <c r="I4" i="3"/>
  <c r="K3" i="3"/>
  <c r="J3" i="3"/>
  <c r="I3" i="3"/>
  <c r="K2" i="3"/>
  <c r="J2" i="3"/>
  <c r="I2" i="3"/>
  <c r="K132" i="2"/>
  <c r="J132" i="2"/>
  <c r="I132" i="2"/>
  <c r="K131" i="2"/>
  <c r="J131" i="2"/>
  <c r="I131" i="2"/>
  <c r="K130" i="2"/>
  <c r="J130" i="2"/>
  <c r="I130" i="2"/>
  <c r="K129" i="2"/>
  <c r="J129" i="2"/>
  <c r="I129" i="2"/>
  <c r="K128" i="2"/>
  <c r="J128" i="2"/>
  <c r="I128" i="2"/>
  <c r="K127" i="2"/>
  <c r="J127" i="2"/>
  <c r="I127" i="2"/>
  <c r="K126" i="2"/>
  <c r="J126" i="2"/>
  <c r="I126" i="2"/>
  <c r="K125" i="2"/>
  <c r="J125" i="2"/>
  <c r="I125" i="2"/>
  <c r="K124" i="2"/>
  <c r="J124" i="2"/>
  <c r="I124" i="2"/>
  <c r="K123" i="2"/>
  <c r="J123" i="2"/>
  <c r="I123" i="2"/>
  <c r="K122" i="2"/>
  <c r="J122" i="2"/>
  <c r="I122" i="2"/>
  <c r="K121" i="2"/>
  <c r="J121" i="2"/>
  <c r="I121" i="2"/>
  <c r="K120" i="2"/>
  <c r="J120" i="2"/>
  <c r="I120" i="2"/>
  <c r="K119" i="2"/>
  <c r="J119" i="2"/>
  <c r="I119" i="2"/>
  <c r="K118" i="2"/>
  <c r="J118" i="2"/>
  <c r="I118" i="2"/>
  <c r="K117" i="2"/>
  <c r="J117" i="2"/>
  <c r="I117" i="2"/>
  <c r="K116" i="2"/>
  <c r="J116" i="2"/>
  <c r="I116" i="2"/>
  <c r="K115" i="2"/>
  <c r="J115" i="2"/>
  <c r="I115" i="2"/>
  <c r="K114" i="2"/>
  <c r="J114" i="2"/>
  <c r="I114" i="2"/>
  <c r="K113" i="2"/>
  <c r="J113" i="2"/>
  <c r="I113" i="2"/>
  <c r="K112" i="2"/>
  <c r="J112" i="2"/>
  <c r="I112" i="2"/>
  <c r="K111" i="2"/>
  <c r="J111" i="2"/>
  <c r="I111" i="2"/>
  <c r="K110" i="2"/>
  <c r="J110" i="2"/>
  <c r="I110" i="2"/>
  <c r="K109" i="2"/>
  <c r="J109" i="2"/>
  <c r="I109" i="2"/>
  <c r="K108" i="2"/>
  <c r="J108" i="2"/>
  <c r="I108" i="2"/>
  <c r="K107" i="2"/>
  <c r="J107" i="2"/>
  <c r="I107" i="2"/>
  <c r="K106" i="2"/>
  <c r="J106" i="2"/>
  <c r="I106" i="2"/>
  <c r="K105" i="2"/>
  <c r="J105" i="2"/>
  <c r="I105" i="2"/>
  <c r="K104" i="2"/>
  <c r="J104" i="2"/>
  <c r="I104" i="2"/>
  <c r="K103" i="2"/>
  <c r="J103" i="2"/>
  <c r="I103" i="2"/>
  <c r="K102" i="2"/>
  <c r="J102" i="2"/>
  <c r="I102" i="2"/>
  <c r="K101" i="2"/>
  <c r="J101" i="2"/>
  <c r="I101" i="2"/>
  <c r="K100" i="2"/>
  <c r="J100" i="2"/>
  <c r="I100" i="2"/>
  <c r="K99" i="2"/>
  <c r="J99" i="2"/>
  <c r="I99" i="2"/>
  <c r="K98" i="2"/>
  <c r="J98" i="2"/>
  <c r="I98" i="2"/>
  <c r="K97" i="2"/>
  <c r="J97" i="2"/>
  <c r="I97" i="2"/>
  <c r="K96" i="2"/>
  <c r="J96" i="2"/>
  <c r="I96" i="2"/>
  <c r="K95" i="2"/>
  <c r="J95" i="2"/>
  <c r="I95" i="2"/>
  <c r="K94" i="2"/>
  <c r="J94" i="2"/>
  <c r="I94" i="2"/>
  <c r="K93" i="2"/>
  <c r="J93" i="2"/>
  <c r="I93" i="2"/>
  <c r="K92" i="2"/>
  <c r="J92" i="2"/>
  <c r="I92" i="2"/>
  <c r="K91" i="2"/>
  <c r="J91" i="2"/>
  <c r="I91" i="2"/>
  <c r="K90" i="2"/>
  <c r="J90" i="2"/>
  <c r="I90" i="2"/>
  <c r="K89" i="2"/>
  <c r="J89" i="2"/>
  <c r="I89" i="2"/>
  <c r="K88" i="2"/>
  <c r="J88" i="2"/>
  <c r="I88" i="2"/>
  <c r="K87" i="2"/>
  <c r="J87" i="2"/>
  <c r="I87" i="2"/>
  <c r="K86" i="2"/>
  <c r="J86" i="2"/>
  <c r="I86" i="2"/>
  <c r="K85" i="2"/>
  <c r="J85" i="2"/>
  <c r="I85" i="2"/>
  <c r="K84" i="2"/>
  <c r="J84" i="2"/>
  <c r="I84" i="2"/>
  <c r="K83" i="2"/>
  <c r="J83" i="2"/>
  <c r="I83" i="2"/>
  <c r="K82" i="2"/>
  <c r="J82" i="2"/>
  <c r="I82" i="2"/>
  <c r="K81" i="2"/>
  <c r="J81" i="2"/>
  <c r="I81" i="2"/>
  <c r="K80" i="2"/>
  <c r="J80" i="2"/>
  <c r="I80" i="2"/>
  <c r="K79" i="2"/>
  <c r="J79" i="2"/>
  <c r="I79" i="2"/>
  <c r="K78" i="2"/>
  <c r="J78" i="2"/>
  <c r="I78" i="2"/>
  <c r="K77" i="2"/>
  <c r="J77" i="2"/>
  <c r="I77" i="2"/>
  <c r="K76" i="2"/>
  <c r="J76" i="2"/>
  <c r="I76" i="2"/>
  <c r="K75" i="2"/>
  <c r="J75" i="2"/>
  <c r="I75" i="2"/>
  <c r="K74" i="2"/>
  <c r="J74" i="2"/>
  <c r="I74" i="2"/>
  <c r="K73" i="2"/>
  <c r="J73" i="2"/>
  <c r="I73" i="2"/>
  <c r="K72" i="2"/>
  <c r="J72" i="2"/>
  <c r="I72" i="2"/>
  <c r="K71" i="2"/>
  <c r="J71" i="2"/>
  <c r="I71" i="2"/>
  <c r="K70" i="2"/>
  <c r="J70" i="2"/>
  <c r="I70" i="2"/>
  <c r="K69" i="2"/>
  <c r="J69" i="2"/>
  <c r="I69" i="2"/>
  <c r="K68" i="2"/>
  <c r="J68" i="2"/>
  <c r="I68" i="2"/>
  <c r="K67" i="2"/>
  <c r="J67" i="2"/>
  <c r="I67" i="2"/>
  <c r="K66" i="2"/>
  <c r="J66" i="2"/>
  <c r="I66" i="2"/>
  <c r="K65" i="2"/>
  <c r="J65" i="2"/>
  <c r="I65" i="2"/>
  <c r="K64" i="2"/>
  <c r="J64" i="2"/>
  <c r="I64" i="2"/>
  <c r="K63" i="2"/>
  <c r="J63" i="2"/>
  <c r="I63" i="2"/>
  <c r="K62" i="2"/>
  <c r="J62" i="2"/>
  <c r="I62" i="2"/>
  <c r="K61" i="2"/>
  <c r="J61" i="2"/>
  <c r="I61" i="2"/>
  <c r="K60" i="2"/>
  <c r="J60" i="2"/>
  <c r="I60" i="2"/>
  <c r="K59" i="2"/>
  <c r="J59" i="2"/>
  <c r="I59" i="2"/>
  <c r="K58" i="2"/>
  <c r="J58" i="2"/>
  <c r="I58" i="2"/>
  <c r="K57" i="2"/>
  <c r="J57" i="2"/>
  <c r="I57" i="2"/>
  <c r="K56" i="2"/>
  <c r="J56" i="2"/>
  <c r="I56" i="2"/>
  <c r="K55" i="2"/>
  <c r="J55" i="2"/>
  <c r="I55" i="2"/>
  <c r="K54" i="2"/>
  <c r="J54" i="2"/>
  <c r="I54" i="2"/>
  <c r="K53" i="2"/>
  <c r="J53" i="2"/>
  <c r="I53" i="2"/>
  <c r="K52" i="2"/>
  <c r="J52" i="2"/>
  <c r="I52" i="2"/>
  <c r="K51" i="2"/>
  <c r="J51" i="2"/>
  <c r="I51" i="2"/>
  <c r="K50" i="2"/>
  <c r="J50" i="2"/>
  <c r="I50" i="2"/>
  <c r="K49" i="2"/>
  <c r="J49" i="2"/>
  <c r="I49" i="2"/>
  <c r="K48" i="2"/>
  <c r="J48" i="2"/>
  <c r="I48" i="2"/>
  <c r="K47" i="2"/>
  <c r="J47" i="2"/>
  <c r="I47" i="2"/>
  <c r="K46" i="2"/>
  <c r="J46" i="2"/>
  <c r="I46" i="2"/>
  <c r="K45" i="2"/>
  <c r="J45" i="2"/>
  <c r="I45" i="2"/>
  <c r="K44" i="2"/>
  <c r="J44" i="2"/>
  <c r="I44" i="2"/>
  <c r="K43" i="2"/>
  <c r="J43" i="2"/>
  <c r="I43" i="2"/>
  <c r="K42" i="2"/>
  <c r="J42" i="2"/>
  <c r="I42" i="2"/>
  <c r="K41" i="2"/>
  <c r="J41" i="2"/>
  <c r="I41" i="2"/>
  <c r="K40" i="2"/>
  <c r="J40" i="2"/>
  <c r="I40" i="2"/>
  <c r="K39" i="2"/>
  <c r="J39" i="2"/>
  <c r="I39" i="2"/>
  <c r="K38" i="2"/>
  <c r="J38" i="2"/>
  <c r="I38" i="2"/>
  <c r="K37" i="2"/>
  <c r="J37" i="2"/>
  <c r="I37" i="2"/>
  <c r="K36" i="2"/>
  <c r="J36" i="2"/>
  <c r="I36" i="2"/>
  <c r="K35" i="2"/>
  <c r="J35" i="2"/>
  <c r="I35" i="2"/>
  <c r="K34" i="2"/>
  <c r="J34" i="2"/>
  <c r="I34" i="2"/>
  <c r="K33" i="2"/>
  <c r="J33" i="2"/>
  <c r="I33" i="2"/>
  <c r="K32" i="2"/>
  <c r="J32" i="2"/>
  <c r="I32" i="2"/>
  <c r="K31" i="2"/>
  <c r="J31" i="2"/>
  <c r="I31" i="2"/>
  <c r="K30" i="2"/>
  <c r="J30" i="2"/>
  <c r="I30" i="2"/>
  <c r="K29" i="2"/>
  <c r="J29" i="2"/>
  <c r="I29" i="2"/>
  <c r="K28" i="2"/>
  <c r="J28" i="2"/>
  <c r="I28" i="2"/>
  <c r="K27" i="2"/>
  <c r="J27" i="2"/>
  <c r="I27" i="2"/>
  <c r="K26" i="2"/>
  <c r="J26" i="2"/>
  <c r="I26" i="2"/>
  <c r="K25" i="2"/>
  <c r="J25" i="2"/>
  <c r="I25" i="2"/>
  <c r="K24" i="2"/>
  <c r="J24" i="2"/>
  <c r="I24" i="2"/>
  <c r="K23" i="2"/>
  <c r="J23" i="2"/>
  <c r="I23" i="2"/>
  <c r="K22" i="2"/>
  <c r="J22" i="2"/>
  <c r="I22" i="2"/>
  <c r="K21" i="2"/>
  <c r="J21" i="2"/>
  <c r="I21" i="2"/>
  <c r="K20" i="2"/>
  <c r="J20" i="2"/>
  <c r="I20" i="2"/>
  <c r="K19" i="2"/>
  <c r="J19" i="2"/>
  <c r="I19" i="2"/>
  <c r="K18" i="2"/>
  <c r="J18" i="2"/>
  <c r="I18" i="2"/>
  <c r="K17" i="2"/>
  <c r="J17" i="2"/>
  <c r="I17" i="2"/>
  <c r="K16" i="2"/>
  <c r="J16" i="2"/>
  <c r="I16" i="2"/>
  <c r="K15" i="2"/>
  <c r="J15" i="2"/>
  <c r="I15" i="2"/>
  <c r="K14" i="2"/>
  <c r="J14" i="2"/>
  <c r="I14" i="2"/>
  <c r="K13" i="2"/>
  <c r="J13" i="2"/>
  <c r="I13" i="2"/>
  <c r="K12" i="2"/>
  <c r="J12" i="2"/>
  <c r="I12" i="2"/>
  <c r="K11" i="2"/>
  <c r="J11" i="2"/>
  <c r="I11" i="2"/>
  <c r="K10" i="2"/>
  <c r="J10" i="2"/>
  <c r="I10" i="2"/>
  <c r="K9" i="2"/>
  <c r="J9" i="2"/>
  <c r="I9" i="2"/>
  <c r="K8" i="2"/>
  <c r="J8" i="2"/>
  <c r="I8" i="2"/>
  <c r="K7" i="2"/>
  <c r="J7" i="2"/>
  <c r="I7" i="2"/>
  <c r="K6" i="2"/>
  <c r="J6" i="2"/>
  <c r="I6" i="2"/>
  <c r="K5" i="2"/>
  <c r="J5" i="2"/>
  <c r="I5" i="2"/>
  <c r="K4" i="2"/>
  <c r="J4" i="2"/>
  <c r="I4" i="2"/>
  <c r="K3" i="2"/>
  <c r="J3" i="2"/>
  <c r="I3" i="2"/>
  <c r="K2" i="2"/>
  <c r="J2" i="2"/>
  <c r="I2" i="2"/>
  <c r="K88" i="1"/>
  <c r="J88" i="1"/>
  <c r="I88" i="1"/>
  <c r="K87" i="1"/>
  <c r="J87" i="1"/>
  <c r="I87" i="1"/>
  <c r="K86" i="1"/>
  <c r="J86" i="1"/>
  <c r="I86" i="1"/>
  <c r="K85" i="1"/>
  <c r="J85" i="1"/>
  <c r="I85" i="1"/>
  <c r="K84" i="1"/>
  <c r="J84" i="1"/>
  <c r="I84" i="1"/>
  <c r="K83" i="1"/>
  <c r="J83" i="1"/>
  <c r="I83" i="1"/>
  <c r="K82" i="1"/>
  <c r="J82" i="1"/>
  <c r="I82" i="1"/>
  <c r="K81" i="1"/>
  <c r="J81" i="1"/>
  <c r="I81" i="1"/>
  <c r="K80" i="1"/>
  <c r="J80" i="1"/>
  <c r="I80" i="1"/>
  <c r="K79" i="1"/>
  <c r="J79" i="1"/>
  <c r="I79" i="1"/>
  <c r="K78" i="1"/>
  <c r="J78" i="1"/>
  <c r="I78" i="1"/>
  <c r="K77" i="1"/>
  <c r="J77" i="1"/>
  <c r="I77" i="1"/>
  <c r="K76" i="1"/>
  <c r="J76" i="1"/>
  <c r="I76" i="1"/>
  <c r="K75" i="1"/>
  <c r="J75" i="1"/>
  <c r="I75" i="1"/>
  <c r="K74" i="1"/>
  <c r="J74" i="1"/>
  <c r="I74" i="1"/>
  <c r="K73" i="1"/>
  <c r="J73" i="1"/>
  <c r="I73" i="1"/>
  <c r="K72" i="1"/>
  <c r="J72" i="1"/>
  <c r="I72" i="1"/>
  <c r="K71" i="1"/>
  <c r="J71" i="1"/>
  <c r="I71" i="1"/>
  <c r="K70" i="1"/>
  <c r="J70" i="1"/>
  <c r="I70" i="1"/>
  <c r="K69" i="1"/>
  <c r="J69" i="1"/>
  <c r="I69" i="1"/>
  <c r="K68" i="1"/>
  <c r="J68" i="1"/>
  <c r="I68" i="1"/>
  <c r="K67" i="1"/>
  <c r="J67" i="1"/>
  <c r="I67" i="1"/>
  <c r="K66" i="1"/>
  <c r="J66" i="1"/>
  <c r="I66" i="1"/>
  <c r="K65" i="1"/>
  <c r="J65" i="1"/>
  <c r="I65" i="1"/>
  <c r="K64" i="1"/>
  <c r="J64" i="1"/>
  <c r="I64" i="1"/>
  <c r="K63" i="1"/>
  <c r="J63" i="1"/>
  <c r="I63" i="1"/>
  <c r="K62" i="1"/>
  <c r="J62" i="1"/>
  <c r="I62" i="1"/>
  <c r="K61" i="1"/>
  <c r="J61" i="1"/>
  <c r="I61" i="1"/>
  <c r="K60" i="1"/>
  <c r="J60" i="1"/>
  <c r="I60" i="1"/>
  <c r="K59" i="1"/>
  <c r="J59" i="1"/>
  <c r="I59" i="1"/>
  <c r="K58" i="1"/>
  <c r="J58" i="1"/>
  <c r="I58" i="1"/>
  <c r="K57" i="1"/>
  <c r="J57" i="1"/>
  <c r="I57" i="1"/>
  <c r="K56" i="1"/>
  <c r="J56" i="1"/>
  <c r="I56" i="1"/>
  <c r="K55" i="1"/>
  <c r="J55" i="1"/>
  <c r="I55" i="1"/>
  <c r="K54" i="1"/>
  <c r="J54" i="1"/>
  <c r="I54" i="1"/>
  <c r="K53" i="1"/>
  <c r="J53" i="1"/>
  <c r="I53" i="1"/>
  <c r="K52" i="1"/>
  <c r="J52" i="1"/>
  <c r="I52" i="1"/>
  <c r="K51" i="1"/>
  <c r="J51" i="1"/>
  <c r="I51" i="1"/>
  <c r="K50" i="1"/>
  <c r="J50" i="1"/>
  <c r="I50" i="1"/>
  <c r="K49" i="1"/>
  <c r="J49" i="1"/>
  <c r="I49" i="1"/>
  <c r="K48" i="1"/>
  <c r="J48" i="1"/>
  <c r="I48" i="1"/>
  <c r="K47" i="1"/>
  <c r="J47" i="1"/>
  <c r="I47" i="1"/>
  <c r="K46" i="1"/>
  <c r="J46" i="1"/>
  <c r="I46" i="1"/>
  <c r="K45" i="1"/>
  <c r="J45" i="1"/>
  <c r="I45" i="1"/>
  <c r="K44" i="1"/>
  <c r="J44" i="1"/>
  <c r="I44" i="1"/>
  <c r="K43" i="1"/>
  <c r="J43" i="1"/>
  <c r="I43" i="1"/>
  <c r="K42" i="1"/>
  <c r="J42" i="1"/>
  <c r="I42" i="1"/>
  <c r="K41" i="1"/>
  <c r="J41" i="1"/>
  <c r="I41" i="1"/>
  <c r="K40" i="1"/>
  <c r="J40" i="1"/>
  <c r="I40" i="1"/>
  <c r="K39" i="1"/>
  <c r="J39" i="1"/>
  <c r="I39" i="1"/>
  <c r="K38" i="1"/>
  <c r="J38" i="1"/>
  <c r="I38" i="1"/>
  <c r="K37" i="1"/>
  <c r="J37" i="1"/>
  <c r="I37" i="1"/>
  <c r="K36" i="1"/>
  <c r="J36" i="1"/>
  <c r="I36" i="1"/>
  <c r="K35" i="1"/>
  <c r="J35" i="1"/>
  <c r="I35" i="1"/>
  <c r="K34" i="1"/>
  <c r="J34" i="1"/>
  <c r="I34" i="1"/>
  <c r="K33" i="1"/>
  <c r="J33" i="1"/>
  <c r="I33" i="1"/>
  <c r="K32" i="1"/>
  <c r="J32" i="1"/>
  <c r="I32" i="1"/>
  <c r="K31" i="1"/>
  <c r="J31" i="1"/>
  <c r="I31" i="1"/>
  <c r="K30" i="1"/>
  <c r="J30" i="1"/>
  <c r="I30" i="1"/>
  <c r="K29" i="1"/>
  <c r="J29" i="1"/>
  <c r="I29" i="1"/>
  <c r="K28" i="1"/>
  <c r="J28" i="1"/>
  <c r="I28" i="1"/>
  <c r="K27" i="1"/>
  <c r="J27" i="1"/>
  <c r="I27" i="1"/>
  <c r="K26" i="1"/>
  <c r="J26" i="1"/>
  <c r="I26" i="1"/>
  <c r="K25" i="1"/>
  <c r="J25" i="1"/>
  <c r="I25" i="1"/>
  <c r="K24" i="1"/>
  <c r="J24" i="1"/>
  <c r="I24" i="1"/>
  <c r="K23" i="1"/>
  <c r="J23" i="1"/>
  <c r="I23" i="1"/>
  <c r="K22" i="1"/>
  <c r="J22" i="1"/>
  <c r="I22" i="1"/>
  <c r="K21" i="1"/>
  <c r="J21" i="1"/>
  <c r="I21" i="1"/>
  <c r="K20" i="1"/>
  <c r="J20" i="1"/>
  <c r="I20" i="1"/>
  <c r="K19" i="1"/>
  <c r="J19" i="1"/>
  <c r="I19" i="1"/>
  <c r="K18" i="1"/>
  <c r="J18" i="1"/>
  <c r="I18" i="1"/>
  <c r="K17" i="1"/>
  <c r="J17" i="1"/>
  <c r="I17" i="1"/>
  <c r="K16" i="1"/>
  <c r="J16" i="1"/>
  <c r="I16" i="1"/>
  <c r="K15" i="1"/>
  <c r="J15" i="1"/>
  <c r="I15" i="1"/>
  <c r="K14" i="1"/>
  <c r="J14" i="1"/>
  <c r="I14" i="1"/>
  <c r="K13" i="1"/>
  <c r="J13" i="1"/>
  <c r="I13" i="1"/>
  <c r="K12" i="1"/>
  <c r="J12" i="1"/>
  <c r="I12" i="1"/>
  <c r="K11" i="1"/>
  <c r="J11" i="1"/>
  <c r="I11" i="1"/>
  <c r="K10" i="1"/>
  <c r="J10" i="1"/>
  <c r="I10" i="1"/>
  <c r="K9" i="1"/>
  <c r="J9" i="1"/>
  <c r="I9" i="1"/>
  <c r="K8" i="1"/>
  <c r="J8" i="1"/>
  <c r="I8" i="1"/>
  <c r="K7" i="1"/>
  <c r="J7" i="1"/>
  <c r="I7" i="1"/>
  <c r="K6" i="1"/>
  <c r="J6" i="1"/>
  <c r="I6" i="1"/>
  <c r="K5" i="1"/>
  <c r="J5" i="1"/>
  <c r="I5" i="1"/>
  <c r="K4" i="1"/>
  <c r="J4" i="1"/>
  <c r="I4" i="1"/>
  <c r="K3" i="1"/>
  <c r="J3" i="1"/>
  <c r="I3" i="1"/>
  <c r="K2" i="1"/>
  <c r="J2" i="1"/>
  <c r="I2" i="1"/>
  <c r="K3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2" i="6"/>
  <c r="J3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2" i="6"/>
  <c r="I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2" i="6"/>
  <c r="I17" i="34"/>
</calcChain>
</file>

<file path=xl/sharedStrings.xml><?xml version="1.0" encoding="utf-8"?>
<sst xmlns="http://schemas.openxmlformats.org/spreadsheetml/2006/main" count="5340" uniqueCount="146">
  <si>
    <t>INDISTINT</t>
  </si>
  <si>
    <t>VALENCIÀ</t>
  </si>
  <si>
    <t>CASTELLÀ</t>
  </si>
  <si>
    <t>TOTAL</t>
  </si>
  <si>
    <t>%CASTELLÀ</t>
  </si>
  <si>
    <t>%VALENCIÀ</t>
  </si>
  <si>
    <t>%INDISTINT</t>
  </si>
  <si>
    <t>TOTAL 2011</t>
  </si>
  <si>
    <t>TOTAL 2012</t>
  </si>
  <si>
    <t>TOTAL 2013</t>
  </si>
  <si>
    <t>TOTAL 2014</t>
  </si>
  <si>
    <t>TOTAL VERA 2011</t>
  </si>
  <si>
    <t>TOTAL VERA 2012</t>
  </si>
  <si>
    <t>TOTAL VERA 2013</t>
  </si>
  <si>
    <t>TOTAL VERA 2014</t>
  </si>
  <si>
    <t>TOTAL ALCOI 2011</t>
  </si>
  <si>
    <t>TOTAL ALCOI 2012</t>
  </si>
  <si>
    <t>TOTAL ALCOI 2013</t>
  </si>
  <si>
    <t>TOTAL ALCOI 2014</t>
  </si>
  <si>
    <t>TOTAL GANDIA 2011</t>
  </si>
  <si>
    <t>TOTAL GANDIA 2012</t>
  </si>
  <si>
    <t>TOTAL GANDIA 2013</t>
  </si>
  <si>
    <t>TOTAL GANDIA 2014</t>
  </si>
  <si>
    <t>TOTAL CEN Arquit 2011</t>
  </si>
  <si>
    <t>TOTAL CEN Arquit 2012</t>
  </si>
  <si>
    <t>TOTAL CEN Arquit 2013</t>
  </si>
  <si>
    <t>TOTAL CEN Arquit 2014</t>
  </si>
  <si>
    <t>TOTAL CEN Camins 2011</t>
  </si>
  <si>
    <t>TOTAL CEN Camins 2012</t>
  </si>
  <si>
    <t>TOTAL CEN Camins 2013</t>
  </si>
  <si>
    <t>TOTAL CEN Camins 2014</t>
  </si>
  <si>
    <t>TOTAL CEN Edif 2011</t>
  </si>
  <si>
    <t>TOTAL CEN Edif 2012</t>
  </si>
  <si>
    <t>TOTAL CEN Edif 2013</t>
  </si>
  <si>
    <t>TOTAL CEN Edif 2014</t>
  </si>
  <si>
    <t>TOTAL CEN Alcoi 2011</t>
  </si>
  <si>
    <t>TOTAL CEN Alcoi 2012</t>
  </si>
  <si>
    <t>TOTAL CEN Alcoi 2013</t>
  </si>
  <si>
    <t>TOTAL CEN Alcoi 2014</t>
  </si>
  <si>
    <t>TOTAL CEN BBAA 2011</t>
  </si>
  <si>
    <t>TOTAL CEN BBAA 2012</t>
  </si>
  <si>
    <t>TOTAL CEN BBAA 2013</t>
  </si>
  <si>
    <t>TOTAL CEN BBAA 2014</t>
  </si>
  <si>
    <t>TOTAL CEN Fac ADE 2011</t>
  </si>
  <si>
    <t>TOTAL CEN Fac ADE 2012</t>
  </si>
  <si>
    <t>TOTAL CEN Fac ADE 2013</t>
  </si>
  <si>
    <t>TOTAL CEN Fac ADE 2014</t>
  </si>
  <si>
    <t>TOTAL CEN EPS Gandia 2011</t>
  </si>
  <si>
    <t>TOTAL CEN EPS Gandia 2012</t>
  </si>
  <si>
    <t>TOTAL CEN EPS Gandia 2013</t>
  </si>
  <si>
    <t>TOTAL CEN EPS Gandia 2014</t>
  </si>
  <si>
    <t>TOTAL CEN ETSINF 2011</t>
  </si>
  <si>
    <t>TOTAL CEN ETSINF 2012</t>
  </si>
  <si>
    <t>TOTAL CEN ETSINF 2013</t>
  </si>
  <si>
    <t>TOTAL CEN ETSINF 2014</t>
  </si>
  <si>
    <t>TOTAL CEN Teleco 2011</t>
  </si>
  <si>
    <t>TOTALCEN Teleco 2012</t>
  </si>
  <si>
    <t>TOTAL CEN Teleco 2013</t>
  </si>
  <si>
    <t>TOTAL CEN Teleco 2014</t>
  </si>
  <si>
    <t>5. Per Titulacions</t>
  </si>
  <si>
    <t>Grau en Administració i Direcció d'Empreses     (TIT-158, CEN-M)</t>
  </si>
  <si>
    <t>Grau en Administració i Direcció d'Empreses     (TIT-159, CEN-J)</t>
  </si>
  <si>
    <t>Grau en Arquitectura    (TIT-147, CEN-B)</t>
  </si>
  <si>
    <t>Grau en Fonaments de l'Arquitectura    (TIT-178, CEN-B)</t>
  </si>
  <si>
    <t>Grau en Arquitectura Tècnica    (TIT-138, CEN-H)</t>
  </si>
  <si>
    <t>Grau en Belles Arts    (TIT-144, CEN-L)</t>
  </si>
  <si>
    <t>Grau en Biotecnologia    (TIT-150, CEN-S)</t>
  </si>
  <si>
    <t>Grau en Ciència i Tecnologia dels Aliments    (TIT-151, CEN-S)</t>
  </si>
  <si>
    <t>Grau en Ciències Ambientals    (TIT-139, CEN-Q)</t>
  </si>
  <si>
    <t>Grau en Comunicació Audiovisual    (TIT-141, CEN-Q)</t>
  </si>
  <si>
    <t>Grau en Conservació i Restauració de Béns Culturals    (TIT-145, CEN-L)</t>
  </si>
  <si>
    <t>Grau en Turisme    (TIT-140, CEN-Q)</t>
  </si>
  <si>
    <t>Grau en Gestió i Administració Pública    (TIT-146, CEN-M)</t>
  </si>
  <si>
    <t>Grau en Enginyeria Aeroespacial   (TIT-160, CEN-E)</t>
  </si>
  <si>
    <t>Grau en Enginyeria Agroalimentària i del Medi Rural    (TIT-148, CEN-S)</t>
  </si>
  <si>
    <t>Grau en Enginyeria Civil    (TIT-173, CEN-C)</t>
  </si>
  <si>
    <t>Grau en Enginyeria de Sistemes de Telecomunicació, So i Imatge   (TIT-152, CEN-Q)</t>
  </si>
  <si>
    <t>Grau en Enginyeria de l'Energia    (TIT-174, CEN-D)</t>
  </si>
  <si>
    <t>Grau en Enginyeria d'Obres Públiques    (TIT-168, CEN-C)</t>
  </si>
  <si>
    <t>Grau en Enginyeria d'Organització Industrial    (TIT-155, CEN-D)</t>
  </si>
  <si>
    <t>Grau en Enginyeria de Tecnologies i Serveis de Telecomunicació    (TIT-167, CEN-T)</t>
  </si>
  <si>
    <t>Grau en Enginyeria Elèctrica    (TIT-161, CEN-E)</t>
  </si>
  <si>
    <t>Grau en Enginyeria Elèctrica    (TIT-162, CEN-J)</t>
  </si>
  <si>
    <t>Grau en Enginyeria Electrònica Industrial i Automàtica    (TIT-163, CEN-E)</t>
  </si>
  <si>
    <t>Grau en Enginyeria Electrònica Industrial i Automàtica    (TIT-164, CEN-3)</t>
  </si>
  <si>
    <t>Grau en Enginyeria en Disseny Industrial i Desenvolupament de Productess    (TIT-142, CEN-E)</t>
  </si>
  <si>
    <t>Grau en Enginyeria en Disseny Industrial i Desenvolupament de Productess    (TIT-143, CEN-J)</t>
  </si>
  <si>
    <t>Grau en Enginyeria en Tecnologies Industrials   (TIT-154, CEN-D)</t>
  </si>
  <si>
    <t>Grau en Enginyeria Forestal i del Medi Natural    (TIT-149, CEN-S)</t>
  </si>
  <si>
    <t>Grau en Enginyeria en Geomàtica i Topografia    (TIT-153, CEN-G)</t>
  </si>
  <si>
    <t>Grau en Enginyeria Informàtica    (TIT-156, CEN-R)</t>
  </si>
  <si>
    <t>Grau en Enginyeria Informàtica    (TIT-157, CEN-J)</t>
  </si>
  <si>
    <t>Grau en Enginyeria Mecànica  (TIT-169, CEN-E)</t>
  </si>
  <si>
    <t>Grau en Enginyeria Mecànica  (TIT-170, CEN-J)</t>
  </si>
  <si>
    <t>Grau en Enginyeria Mecànica  (TIT-171, CEN-3)</t>
  </si>
  <si>
    <t>Grau en Enginyeria Química    (TIT-165, CEN-D)</t>
  </si>
  <si>
    <t>Grau en Enginyeria Química    (TIT-166, CEN-J)</t>
  </si>
  <si>
    <t>Grau en Enginyeria Biomèdica    (TIT-175, CEN-D)</t>
  </si>
  <si>
    <t>Grau en Administració i Direcció d'Empreses    (TIT-159, CEN-J)</t>
  </si>
  <si>
    <t>CURS</t>
  </si>
  <si>
    <t>Grau en Enginyeria Agroalimentària i del Medi Rural (CURS Adaptación)    (TIT-176, CEN-S)</t>
  </si>
  <si>
    <t>Grau en Enginyeria Forestal i del Medi Natural (CURS Adaptación)    (TIT-177, CEN-S)</t>
  </si>
  <si>
    <t>TOTAL CEN Disseny 2011</t>
  </si>
  <si>
    <t>TOTAL CEN Disseny 2012</t>
  </si>
  <si>
    <t>TOTAL CEN Disseny 2013</t>
  </si>
  <si>
    <t>TOTAL CEN Disseny 2014</t>
  </si>
  <si>
    <t>TOTAL CEN Disseny</t>
  </si>
  <si>
    <t>TOTAL CEN Industrials 2011</t>
  </si>
  <si>
    <t>TOTAL CEN Industrials 2012</t>
  </si>
  <si>
    <t>TOTAL CEN Industrials 2013</t>
  </si>
  <si>
    <t>TOTAL CEN Industrials 2014</t>
  </si>
  <si>
    <t>TOTAL CEN Geodèsia 2011</t>
  </si>
  <si>
    <t>TOTAL CEN Geodèsia 2012</t>
  </si>
  <si>
    <t>TOTAL CEN Geodèsia 2013</t>
  </si>
  <si>
    <t>TOTALCEN Geodèsia 2014</t>
  </si>
  <si>
    <t>TOTAL CEN Agrònoms 2011</t>
  </si>
  <si>
    <t>TOTAL CEN Agrònoms 2012</t>
  </si>
  <si>
    <t>TOTAL CEN Agrònoms 2013</t>
  </si>
  <si>
    <t>TOTAL CEN Agrònoms 2014</t>
  </si>
  <si>
    <t>TOTAL 2015</t>
  </si>
  <si>
    <t>TOTAL 2015,</t>
  </si>
  <si>
    <t>TOTAL 2051</t>
  </si>
  <si>
    <t>TOTAL CEN  Arquit 2015</t>
  </si>
  <si>
    <t>TOTAL CEN Camins 2015</t>
  </si>
  <si>
    <t>TOTAL CEN Industrials 2015</t>
  </si>
  <si>
    <t>TOTAL CEN Disseny 2015</t>
  </si>
  <si>
    <t>TOTALCEN Geodèsia 2015</t>
  </si>
  <si>
    <t>TOTAL CEN Edif 2015</t>
  </si>
  <si>
    <t>TOTAL CEN Alcoi 2015</t>
  </si>
  <si>
    <t>TOTAL CEN BBAA 2015</t>
  </si>
  <si>
    <t>TOTAL CEN Fac ADE 2015</t>
  </si>
  <si>
    <t>TOTAL CEN EPS Gandia 2015</t>
  </si>
  <si>
    <t>TOTAL CEN ETSINF 2015</t>
  </si>
  <si>
    <t>TOTAL CEN Agrònoms 2015</t>
  </si>
  <si>
    <t>TOTAL CEN Teleco 2015</t>
  </si>
  <si>
    <t>TOTAL VERA 2015</t>
  </si>
  <si>
    <t>TOTAL ALCOI 2015</t>
  </si>
  <si>
    <t>TOTAL GANDIA 2015</t>
  </si>
  <si>
    <t>castellà</t>
  </si>
  <si>
    <t>valencià</t>
  </si>
  <si>
    <t>indistint</t>
  </si>
  <si>
    <t>2011-2102</t>
  </si>
  <si>
    <t>2012-2103</t>
  </si>
  <si>
    <t>2013-2014</t>
  </si>
  <si>
    <t>2015-2016</t>
  </si>
  <si>
    <t>2014-2015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</si>
</sst>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63"/>
      <name val="Arial"/>
      <charset val="1"/>
    </font>
    <font>
      <b/>
      <sz val="12"/>
      <color theme="1"/>
      <name val="Calibri"/>
      <family val="2"/>
      <scheme val="minor"/>
    </font>
    <font>
      <sz val="10"/>
      <color indexed="63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indexed="63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5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rgb="FFA5A5A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6" fillId="5" borderId="1" applyNumberFormat="0" applyAlignment="0" applyProtection="0"/>
    <xf numFmtId="0" fontId="1" fillId="6" borderId="0" applyNumberFormat="0" applyBorder="0" applyAlignment="0" applyProtection="0"/>
    <xf numFmtId="0" fontId="7" fillId="7" borderId="0" applyNumberFormat="0" applyBorder="0" applyAlignment="0" applyProtection="0"/>
  </cellStyleXfs>
  <cellXfs count="64">
    <xf numFmtId="0" fontId="0" fillId="0" borderId="0" xfId="0"/>
    <xf numFmtId="0" fontId="3" fillId="0" borderId="0" xfId="1" applyNumberFormat="1" applyFont="1" applyFill="1" applyBorder="1" applyAlignment="1" applyProtection="1">
      <alignment horizontal="right" vertical="top"/>
    </xf>
    <xf numFmtId="0" fontId="3" fillId="0" borderId="0" xfId="1" applyNumberFormat="1" applyFont="1" applyFill="1" applyBorder="1" applyAlignment="1" applyProtection="1">
      <alignment horizontal="left" vertical="top"/>
    </xf>
    <xf numFmtId="0" fontId="0" fillId="0" borderId="0" xfId="0" applyAlignment="1"/>
    <xf numFmtId="0" fontId="1" fillId="2" borderId="0" xfId="2"/>
    <xf numFmtId="0" fontId="1" fillId="2" borderId="0" xfId="2" applyAlignment="1"/>
    <xf numFmtId="0" fontId="2" fillId="2" borderId="0" xfId="2" applyFont="1"/>
    <xf numFmtId="0" fontId="4" fillId="0" borderId="0" xfId="0" applyFont="1"/>
    <xf numFmtId="0" fontId="4" fillId="2" borderId="0" xfId="2" applyFont="1"/>
    <xf numFmtId="0" fontId="1" fillId="3" borderId="0" xfId="3" applyNumberFormat="1" applyBorder="1" applyAlignment="1" applyProtection="1">
      <alignment horizontal="right" vertical="top"/>
    </xf>
    <xf numFmtId="0" fontId="1" fillId="3" borderId="0" xfId="3" applyNumberFormat="1" applyBorder="1" applyAlignment="1" applyProtection="1">
      <alignment horizontal="left" vertical="top"/>
    </xf>
    <xf numFmtId="0" fontId="1" fillId="3" borderId="0" xfId="3" applyAlignment="1"/>
    <xf numFmtId="0" fontId="5" fillId="0" borderId="0" xfId="1" applyNumberFormat="1" applyFont="1" applyFill="1" applyBorder="1" applyAlignment="1" applyProtection="1">
      <alignment horizontal="left" vertical="top"/>
    </xf>
    <xf numFmtId="164" fontId="1" fillId="2" borderId="0" xfId="2" applyNumberFormat="1" applyAlignment="1"/>
    <xf numFmtId="0" fontId="1" fillId="4" borderId="0" xfId="4" applyAlignment="1"/>
    <xf numFmtId="0" fontId="1" fillId="4" borderId="0" xfId="4" applyNumberFormat="1" applyBorder="1" applyAlignment="1" applyProtection="1">
      <alignment horizontal="right" vertical="top"/>
    </xf>
    <xf numFmtId="0" fontId="1" fillId="4" borderId="0" xfId="4" applyNumberFormat="1" applyBorder="1" applyAlignment="1" applyProtection="1">
      <alignment horizontal="left" vertical="top"/>
    </xf>
    <xf numFmtId="164" fontId="1" fillId="4" borderId="0" xfId="4" applyNumberFormat="1" applyAlignment="1"/>
    <xf numFmtId="164" fontId="0" fillId="0" borderId="0" xfId="0" applyNumberFormat="1"/>
    <xf numFmtId="0" fontId="0" fillId="4" borderId="0" xfId="4" applyNumberFormat="1" applyFont="1" applyBorder="1" applyAlignment="1" applyProtection="1">
      <alignment horizontal="left" vertical="top"/>
    </xf>
    <xf numFmtId="0" fontId="1" fillId="4" borderId="0" xfId="4"/>
    <xf numFmtId="0" fontId="0" fillId="4" borderId="0" xfId="4" applyFont="1"/>
    <xf numFmtId="164" fontId="1" fillId="3" borderId="0" xfId="3" applyNumberFormat="1" applyAlignment="1"/>
    <xf numFmtId="164" fontId="1" fillId="4" borderId="0" xfId="4" applyNumberFormat="1"/>
    <xf numFmtId="0" fontId="6" fillId="5" borderId="1" xfId="5"/>
    <xf numFmtId="164" fontId="6" fillId="5" borderId="1" xfId="5" applyNumberFormat="1" applyAlignment="1"/>
    <xf numFmtId="0" fontId="1" fillId="6" borderId="0" xfId="6"/>
    <xf numFmtId="164" fontId="7" fillId="7" borderId="0" xfId="7" applyNumberFormat="1" applyAlignment="1"/>
    <xf numFmtId="0" fontId="0" fillId="6" borderId="0" xfId="6" applyFont="1"/>
    <xf numFmtId="0" fontId="8" fillId="0" borderId="0" xfId="0" applyFont="1"/>
    <xf numFmtId="0" fontId="9" fillId="8" borderId="0" xfId="0" applyFont="1" applyFill="1"/>
    <xf numFmtId="0" fontId="0" fillId="9" borderId="0" xfId="0" applyFill="1"/>
    <xf numFmtId="0" fontId="0" fillId="10" borderId="0" xfId="0" applyFill="1"/>
    <xf numFmtId="0" fontId="5" fillId="10" borderId="0" xfId="1" applyNumberFormat="1" applyFont="1" applyFill="1" applyBorder="1" applyAlignment="1" applyProtection="1">
      <alignment horizontal="left" vertical="top"/>
    </xf>
    <xf numFmtId="0" fontId="10" fillId="10" borderId="0" xfId="1" applyNumberFormat="1" applyFont="1" applyFill="1" applyBorder="1" applyAlignment="1" applyProtection="1">
      <alignment horizontal="left" vertical="top"/>
    </xf>
    <xf numFmtId="164" fontId="1" fillId="8" borderId="0" xfId="2" applyNumberFormat="1" applyFill="1" applyAlignment="1"/>
    <xf numFmtId="0" fontId="9" fillId="9" borderId="0" xfId="0" applyFont="1" applyFill="1"/>
    <xf numFmtId="2" fontId="0" fillId="10" borderId="0" xfId="0" applyNumberFormat="1" applyFill="1"/>
    <xf numFmtId="0" fontId="5" fillId="0" borderId="0" xfId="1" applyNumberFormat="1" applyFont="1" applyFill="1" applyBorder="1" applyAlignment="1" applyProtection="1">
      <alignment horizontal="right" vertical="top"/>
    </xf>
    <xf numFmtId="0" fontId="0" fillId="11" borderId="0" xfId="0" applyFill="1"/>
    <xf numFmtId="2" fontId="0" fillId="0" borderId="0" xfId="0" applyNumberFormat="1"/>
    <xf numFmtId="0" fontId="1" fillId="10" borderId="0" xfId="4" applyNumberFormat="1" applyFill="1" applyBorder="1" applyAlignment="1" applyProtection="1">
      <alignment horizontal="right" vertical="top"/>
    </xf>
    <xf numFmtId="0" fontId="1" fillId="10" borderId="0" xfId="4" applyNumberFormat="1" applyFill="1" applyBorder="1" applyAlignment="1" applyProtection="1">
      <alignment horizontal="left" vertical="top"/>
    </xf>
    <xf numFmtId="164" fontId="1" fillId="10" borderId="0" xfId="2" applyNumberFormat="1" applyFill="1" applyAlignment="1"/>
    <xf numFmtId="0" fontId="1" fillId="10" borderId="0" xfId="4" applyFill="1" applyAlignment="1"/>
    <xf numFmtId="0" fontId="0" fillId="10" borderId="0" xfId="4" applyNumberFormat="1" applyFont="1" applyFill="1" applyBorder="1" applyAlignment="1" applyProtection="1">
      <alignment horizontal="left" vertical="top"/>
    </xf>
    <xf numFmtId="0" fontId="0" fillId="8" borderId="0" xfId="0" applyFill="1"/>
    <xf numFmtId="0" fontId="0" fillId="12" borderId="0" xfId="0" applyFill="1"/>
    <xf numFmtId="164" fontId="1" fillId="10" borderId="0" xfId="3" applyNumberFormat="1" applyFill="1" applyAlignment="1"/>
    <xf numFmtId="0" fontId="5" fillId="8" borderId="0" xfId="1" applyNumberFormat="1" applyFont="1" applyFill="1" applyBorder="1" applyAlignment="1" applyProtection="1">
      <alignment horizontal="left" vertical="top"/>
    </xf>
    <xf numFmtId="0" fontId="1" fillId="8" borderId="0" xfId="3" applyNumberFormat="1" applyFill="1" applyBorder="1" applyAlignment="1" applyProtection="1">
      <alignment horizontal="right" vertical="top"/>
    </xf>
    <xf numFmtId="2" fontId="0" fillId="9" borderId="0" xfId="0" applyNumberFormat="1" applyFill="1"/>
    <xf numFmtId="0" fontId="1" fillId="10" borderId="0" xfId="3" applyNumberFormat="1" applyFill="1" applyBorder="1" applyAlignment="1" applyProtection="1">
      <alignment horizontal="left" vertical="top"/>
    </xf>
    <xf numFmtId="0" fontId="0" fillId="13" borderId="0" xfId="0" applyFill="1"/>
    <xf numFmtId="0" fontId="1" fillId="8" borderId="0" xfId="4" applyNumberFormat="1" applyFill="1" applyBorder="1" applyAlignment="1" applyProtection="1">
      <alignment horizontal="right" vertical="top"/>
    </xf>
    <xf numFmtId="0" fontId="3" fillId="8" borderId="0" xfId="1" applyNumberFormat="1" applyFont="1" applyFill="1" applyBorder="1" applyAlignment="1" applyProtection="1">
      <alignment horizontal="left" vertical="top"/>
    </xf>
    <xf numFmtId="0" fontId="9" fillId="4" borderId="0" xfId="4" applyNumberFormat="1" applyFont="1" applyBorder="1" applyAlignment="1" applyProtection="1">
      <alignment horizontal="right" vertical="top"/>
    </xf>
    <xf numFmtId="0" fontId="9" fillId="6" borderId="0" xfId="6" applyFont="1"/>
    <xf numFmtId="164" fontId="9" fillId="7" borderId="0" xfId="7" applyNumberFormat="1" applyFont="1" applyAlignment="1"/>
    <xf numFmtId="0" fontId="1" fillId="13" borderId="0" xfId="4" applyNumberFormat="1" applyFill="1" applyBorder="1" applyAlignment="1" applyProtection="1">
      <alignment horizontal="right" vertical="top"/>
    </xf>
    <xf numFmtId="164" fontId="7" fillId="7" borderId="0" xfId="7" applyNumberFormat="1" applyFont="1" applyAlignment="1"/>
    <xf numFmtId="164" fontId="7" fillId="14" borderId="0" xfId="2" applyNumberFormat="1" applyFont="1" applyFill="1" applyAlignment="1"/>
    <xf numFmtId="0" fontId="1" fillId="10" borderId="0" xfId="4" applyFill="1"/>
    <xf numFmtId="0" fontId="0" fillId="10" borderId="0" xfId="4" applyFont="1" applyFill="1"/>
  </cellXfs>
  <cellStyles count="8">
    <cellStyle name="20% - Énfasis2" xfId="4" builtinId="34"/>
    <cellStyle name="20% - Énfasis5" xfId="6" builtinId="46"/>
    <cellStyle name="20% - Énfasis6" xfId="3" builtinId="50"/>
    <cellStyle name="40% - Énfasis2" xfId="2" builtinId="35"/>
    <cellStyle name="60% - Énfasis5" xfId="7" builtinId="48"/>
    <cellStyle name="Celda comprob." xfId="5" builtinId="23"/>
    <cellStyle name="Normal" xfId="0" builtinId="0"/>
    <cellStyle name="Porcentual" xfId="1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63" Type="http://schemas.openxmlformats.org/officeDocument/2006/relationships/calcChain" Target="calcChain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60" Type="http://schemas.openxmlformats.org/officeDocument/2006/relationships/theme" Target="theme/theme1.xml"/><Relationship Id="rId61" Type="http://schemas.openxmlformats.org/officeDocument/2006/relationships/styles" Target="styles.xml"/><Relationship Id="rId6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9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0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1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2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3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4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5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6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7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9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0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1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2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3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4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5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6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7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9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0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1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2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3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4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6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7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9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0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1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2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3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4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5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6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7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9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0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1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2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3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4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5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6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7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9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0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1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2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3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4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5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6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7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9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0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1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2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3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4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5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6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7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9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0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1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2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3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4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6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7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9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0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1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2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3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4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5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6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7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9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0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1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2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3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4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5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6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7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6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7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8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9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0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1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2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3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4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5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6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7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</a:t>
            </a:r>
            <a:r>
              <a:rPr lang="es-ES" baseline="0"/>
              <a:t> QUIMICA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Química!$I$1</c:f>
              <c:strCache>
                <c:ptCount val="1"/>
                <c:pt idx="0">
                  <c:v>%CASTELLÀ</c:v>
                </c:pt>
              </c:strCache>
            </c:strRef>
          </c:tx>
          <c:dLbls>
            <c:dLbl>
              <c:idx val="4"/>
              <c:layout>
                <c:manualLayout>
                  <c:x val="-0.0474722450014501"/>
                  <c:y val="0.046121593291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(Química!$I$2,Química!$I$6,Química!$I$12,Química!$I$18,Química!$I$24)</c:f>
              <c:numCache>
                <c:formatCode>0.0</c:formatCode>
                <c:ptCount val="5"/>
                <c:pt idx="0">
                  <c:v>77.34375</c:v>
                </c:pt>
                <c:pt idx="1">
                  <c:v>79.59183673469387</c:v>
                </c:pt>
                <c:pt idx="2">
                  <c:v>72.80701754385964</c:v>
                </c:pt>
                <c:pt idx="3">
                  <c:v>74.54545454545455</c:v>
                </c:pt>
                <c:pt idx="4" formatCode="General">
                  <c:v>81.44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Química!$J$1</c:f>
              <c:strCache>
                <c:ptCount val="1"/>
                <c:pt idx="0">
                  <c:v>%VALENCIÀ</c:v>
                </c:pt>
              </c:strCache>
            </c:strRef>
          </c:tx>
          <c:val>
            <c:numRef>
              <c:f>(Química!$J$2,Química!$J$6,Química!$J$12,Química!$J$18,Química!$J$24)</c:f>
              <c:numCache>
                <c:formatCode>0.0</c:formatCode>
                <c:ptCount val="5"/>
                <c:pt idx="0">
                  <c:v>15.625</c:v>
                </c:pt>
                <c:pt idx="1">
                  <c:v>14.28571428571429</c:v>
                </c:pt>
                <c:pt idx="2">
                  <c:v>20.17543859649123</c:v>
                </c:pt>
                <c:pt idx="3">
                  <c:v>12.72727272727273</c:v>
                </c:pt>
                <c:pt idx="4" formatCode="General">
                  <c:v>9.27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Química!$K$1</c:f>
              <c:strCache>
                <c:ptCount val="1"/>
                <c:pt idx="0">
                  <c:v>%INDISTINT</c:v>
                </c:pt>
              </c:strCache>
            </c:strRef>
          </c:tx>
          <c:val>
            <c:numRef>
              <c:f>(Química!$K$2,Química!$K$6,Química!$K$12,Química!$K$18,Química!$K$24)</c:f>
              <c:numCache>
                <c:formatCode>0.0</c:formatCode>
                <c:ptCount val="5"/>
                <c:pt idx="0">
                  <c:v>7.03125</c:v>
                </c:pt>
                <c:pt idx="1">
                  <c:v>6.122448979591836</c:v>
                </c:pt>
                <c:pt idx="2">
                  <c:v>7.017543859649122</c:v>
                </c:pt>
                <c:pt idx="3">
                  <c:v>12.72727272727273</c:v>
                </c:pt>
                <c:pt idx="4" formatCode="General">
                  <c:v>9.29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9783112"/>
        <c:axId val="2109786280"/>
      </c:lineChart>
      <c:catAx>
        <c:axId val="2109783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9786280"/>
        <c:crosses val="autoZero"/>
        <c:auto val="1"/>
        <c:lblAlgn val="ctr"/>
        <c:lblOffset val="100"/>
        <c:noMultiLvlLbl val="0"/>
      </c:catAx>
      <c:valAx>
        <c:axId val="210978628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9783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QUIMICA ALCOI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'Química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('Química Alcoi'!$A$11,'Química Alcoi'!$A$17,'Química Alcoi'!$A$23)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('Química Alcoi'!$I$14,'Química Alcoi'!$I$20,'Química Alcoi'!$I$26)</c:f>
              <c:numCache>
                <c:formatCode>0.0</c:formatCode>
                <c:ptCount val="3"/>
                <c:pt idx="0">
                  <c:v>42.85714285714285</c:v>
                </c:pt>
                <c:pt idx="1">
                  <c:v>38.46153846153846</c:v>
                </c:pt>
                <c:pt idx="2" formatCode="General">
                  <c:v>30.3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'Química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('Química Alcoi'!$A$11,'Química Alcoi'!$A$17,'Química Alcoi'!$A$23)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('Química Alcoi'!$J$14,'Química Alcoi'!$J$20,'Química Alcoi'!$J$26)</c:f>
              <c:numCache>
                <c:formatCode>0.0</c:formatCode>
                <c:ptCount val="3"/>
                <c:pt idx="0">
                  <c:v>31.42857142857143</c:v>
                </c:pt>
                <c:pt idx="1">
                  <c:v>33.33333333333334</c:v>
                </c:pt>
                <c:pt idx="2" formatCode="General">
                  <c:v>45.45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'Química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('Química Alcoi'!$A$11,'Química Alcoi'!$A$17,'Química Alcoi'!$A$23)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('Química Alcoi'!$K$14,'Química Alcoi'!$K$20,'Química Alcoi'!$K$26)</c:f>
              <c:numCache>
                <c:formatCode>0.0</c:formatCode>
                <c:ptCount val="3"/>
                <c:pt idx="0">
                  <c:v>25.71428571428571</c:v>
                </c:pt>
                <c:pt idx="1">
                  <c:v>28.2051282051282</c:v>
                </c:pt>
                <c:pt idx="2" formatCode="General">
                  <c:v>24.25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9162104"/>
        <c:axId val="2109165160"/>
      </c:lineChart>
      <c:catAx>
        <c:axId val="2109162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9165160"/>
        <c:crosses val="autoZero"/>
        <c:auto val="1"/>
        <c:lblAlgn val="ctr"/>
        <c:lblOffset val="100"/>
        <c:noMultiLvlLbl val="0"/>
      </c:catAx>
      <c:valAx>
        <c:axId val="21091651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9162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TOTAL CIVIL</a:t>
            </a:r>
            <a:endParaRPr lang="es-ES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Civil!$I$1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(Civil!$A$3,Civil!$A$7,Civil!$A$13,Civil!$A$18,Civil!$A$24)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(Civil!$I$4,Civil!$I$9,Civil!$I$15,Civil!$I$21,Civil!$I$27)</c:f>
              <c:numCache>
                <c:formatCode>0.0</c:formatCode>
                <c:ptCount val="5"/>
                <c:pt idx="0">
                  <c:v>80.0</c:v>
                </c:pt>
                <c:pt idx="1">
                  <c:v>78.63636363636364</c:v>
                </c:pt>
                <c:pt idx="2">
                  <c:v>74.46808510638297</c:v>
                </c:pt>
                <c:pt idx="3">
                  <c:v>73.74392220421394</c:v>
                </c:pt>
                <c:pt idx="4" formatCode="0.00">
                  <c:v>75.5357142857143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Civil!$J$1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(Civil!$A$3,Civil!$A$7,Civil!$A$13,Civil!$A$18,Civil!$A$24)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(Civil!$J$4,Civil!$J$9,Civil!$J$15,Civil!$J$21,Civil!$J$27)</c:f>
              <c:numCache>
                <c:formatCode>0.0</c:formatCode>
                <c:ptCount val="5"/>
                <c:pt idx="0">
                  <c:v>7.407407407407407</c:v>
                </c:pt>
                <c:pt idx="1">
                  <c:v>8.181818181818182</c:v>
                </c:pt>
                <c:pt idx="2">
                  <c:v>11.87943262411348</c:v>
                </c:pt>
                <c:pt idx="3">
                  <c:v>12.47974068071313</c:v>
                </c:pt>
                <c:pt idx="4" formatCode="0.00">
                  <c:v>11.60714285714286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Civil!$K$1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(Civil!$A$3,Civil!$A$7,Civil!$A$13,Civil!$A$18,Civil!$A$24)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(Civil!$K$4,Civil!$K$9,Civil!$K$15,Civil!$K$21,Civil!$K$27)</c:f>
              <c:numCache>
                <c:formatCode>0.0</c:formatCode>
                <c:ptCount val="5"/>
                <c:pt idx="0">
                  <c:v>12.59259259259259</c:v>
                </c:pt>
                <c:pt idx="1">
                  <c:v>13.18181818181818</c:v>
                </c:pt>
                <c:pt idx="2">
                  <c:v>13.65248226950355</c:v>
                </c:pt>
                <c:pt idx="3">
                  <c:v>13.77633711507293</c:v>
                </c:pt>
                <c:pt idx="4" formatCode="0.00">
                  <c:v>12.85714285714286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1421992"/>
        <c:axId val="2111425112"/>
      </c:lineChart>
      <c:catAx>
        <c:axId val="2111421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1425112"/>
        <c:crosses val="autoZero"/>
        <c:auto val="1"/>
        <c:lblAlgn val="ctr"/>
        <c:lblOffset val="100"/>
        <c:noMultiLvlLbl val="0"/>
      </c:catAx>
      <c:valAx>
        <c:axId val="21114251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1421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BIOMÈDICA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Biomèdica!$I$1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(Biomèdica!$A$2,Biomèdica!$A$5,Biomèdica!$A$10,Biomèdica!$A$17)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(Biomèdica!$I$2,Biomèdica!$I$5,Biomèdica!$I$9,Biomèdica!$I$15)</c:f>
              <c:numCache>
                <c:formatCode>0.0</c:formatCode>
                <c:ptCount val="4"/>
                <c:pt idx="0">
                  <c:v>85.45454545454545</c:v>
                </c:pt>
                <c:pt idx="1">
                  <c:v>75.0</c:v>
                </c:pt>
                <c:pt idx="2">
                  <c:v>83.54430379746835</c:v>
                </c:pt>
                <c:pt idx="3" formatCode="General">
                  <c:v>88.88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Biomèdica!$J$1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(Biomèdica!$A$2,Biomèdica!$A$5,Biomèdica!$A$10,Biomèdica!$A$17)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(Biomèdica!$J$2,Biomèdica!$J$5,Biomèdica!$J$9,Biomèdica!$J$15)</c:f>
              <c:numCache>
                <c:formatCode>0.0</c:formatCode>
                <c:ptCount val="4"/>
                <c:pt idx="0">
                  <c:v>10.90909090909091</c:v>
                </c:pt>
                <c:pt idx="1">
                  <c:v>10.71428571428571</c:v>
                </c:pt>
                <c:pt idx="2">
                  <c:v>7.594936708860759</c:v>
                </c:pt>
                <c:pt idx="3" formatCode="General">
                  <c:v>6.17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Biomèdica!$K$1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(Biomèdica!$A$2,Biomèdica!$A$5,Biomèdica!$A$10,Biomèdica!$A$17)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(Biomèdica!$K$2,Biomèdica!$K$5,Biomèdica!$K$9,Biomèdica!$K$15)</c:f>
              <c:numCache>
                <c:formatCode>0.0</c:formatCode>
                <c:ptCount val="4"/>
                <c:pt idx="0">
                  <c:v>3.636363636363636</c:v>
                </c:pt>
                <c:pt idx="1">
                  <c:v>14.28571428571429</c:v>
                </c:pt>
                <c:pt idx="2">
                  <c:v>8.860759493670885</c:v>
                </c:pt>
                <c:pt idx="3" formatCode="General">
                  <c:v>4.95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3508408"/>
        <c:axId val="2113511464"/>
      </c:lineChart>
      <c:catAx>
        <c:axId val="2113508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3511464"/>
        <c:crosses val="autoZero"/>
        <c:auto val="1"/>
        <c:lblAlgn val="ctr"/>
        <c:lblOffset val="100"/>
        <c:noMultiLvlLbl val="0"/>
      </c:catAx>
      <c:valAx>
        <c:axId val="21135114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35084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BIOMÈDICA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Biomèdica!$I$1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(Biomèdica!$A$5,Biomèdica!$A$11,Biomèdica!$A$17)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(Biomèdica!$I$6,Biomèdica!$I$10,Biomèdica!$I$16)</c:f>
              <c:numCache>
                <c:formatCode>0.0</c:formatCode>
                <c:ptCount val="3"/>
                <c:pt idx="0">
                  <c:v>75.7142857142857</c:v>
                </c:pt>
                <c:pt idx="1">
                  <c:v>73.84615384615384</c:v>
                </c:pt>
                <c:pt idx="2" formatCode="General">
                  <c:v>82.85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Biomèdica!$J$1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(Biomèdica!$A$5,Biomèdica!$A$11,Biomèdica!$A$17)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(Biomèdica!$J$6,Biomèdica!$J$10,Biomèdica!$J$16)</c:f>
              <c:numCache>
                <c:formatCode>0.0</c:formatCode>
                <c:ptCount val="3"/>
                <c:pt idx="0">
                  <c:v>10.0</c:v>
                </c:pt>
                <c:pt idx="1">
                  <c:v>10.76923076923077</c:v>
                </c:pt>
                <c:pt idx="2" formatCode="General">
                  <c:v>8.57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Biomèdica!$K$1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(Biomèdica!$A$5,Biomèdica!$A$11,Biomèdica!$A$17)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(Biomèdica!$K$6,Biomèdica!$K$10,Biomèdica!$K$16)</c:f>
              <c:numCache>
                <c:formatCode>0.0</c:formatCode>
                <c:ptCount val="3"/>
                <c:pt idx="0">
                  <c:v>14.28571428571429</c:v>
                </c:pt>
                <c:pt idx="1">
                  <c:v>15.38461538461538</c:v>
                </c:pt>
                <c:pt idx="2" formatCode="General">
                  <c:v>8.58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3573544"/>
        <c:axId val="2113576600"/>
      </c:lineChart>
      <c:catAx>
        <c:axId val="2113573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3576600"/>
        <c:crosses val="autoZero"/>
        <c:auto val="1"/>
        <c:lblAlgn val="ctr"/>
        <c:lblOffset val="100"/>
        <c:noMultiLvlLbl val="0"/>
      </c:catAx>
      <c:valAx>
        <c:axId val="21135766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35735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BIOMÈDICA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Biomèdica!$I$1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(Biomèdica!$A$12,Biomèdica!$A$17)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(Biomèdica!$I$11,Biomèdica!$I$17)</c:f>
              <c:numCache>
                <c:formatCode>General</c:formatCode>
                <c:ptCount val="2"/>
                <c:pt idx="0" formatCode="0.0">
                  <c:v>69.23076923076923</c:v>
                </c:pt>
                <c:pt idx="1">
                  <c:v>59.15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Biomèdica!$J$1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(Biomèdica!$A$12,Biomèdica!$A$17)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(Biomèdica!$J$11,Biomèdica!$J$17)</c:f>
              <c:numCache>
                <c:formatCode>General</c:formatCode>
                <c:ptCount val="2"/>
                <c:pt idx="0" formatCode="0.0">
                  <c:v>12.30769230769231</c:v>
                </c:pt>
                <c:pt idx="1">
                  <c:v>23.94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Biomèdica!$K$1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(Biomèdica!$A$12,Biomèdica!$A$17)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(Biomèdica!$K$11,Biomèdica!$K$17)</c:f>
              <c:numCache>
                <c:formatCode>General</c:formatCode>
                <c:ptCount val="2"/>
                <c:pt idx="0" formatCode="0.0">
                  <c:v>18.46153846153846</c:v>
                </c:pt>
                <c:pt idx="1">
                  <c:v>16.91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1503160"/>
        <c:axId val="2111506280"/>
      </c:lineChart>
      <c:catAx>
        <c:axId val="2111503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1506280"/>
        <c:crosses val="autoZero"/>
        <c:auto val="1"/>
        <c:lblAlgn val="ctr"/>
        <c:lblOffset val="100"/>
        <c:noMultiLvlLbl val="0"/>
      </c:catAx>
      <c:valAx>
        <c:axId val="211150628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15031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BIOMÈDICA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Biomèdica!$I$1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(Biomèdica!$A$11,Biomèdica!$A$17)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(Biomèdica!$I$12,Biomèdica!$I$18)</c:f>
              <c:numCache>
                <c:formatCode>General</c:formatCode>
                <c:ptCount val="2"/>
                <c:pt idx="0" formatCode="0.0">
                  <c:v>71.42857142857143</c:v>
                </c:pt>
                <c:pt idx="1">
                  <c:v>63.46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Biomèdica!$J$1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(Biomèdica!$A$11,Biomèdica!$A$17)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(Biomèdica!$J$12,Biomèdica!$J$18)</c:f>
              <c:numCache>
                <c:formatCode>General</c:formatCode>
                <c:ptCount val="2"/>
                <c:pt idx="0" formatCode="0.0">
                  <c:v>0.0</c:v>
                </c:pt>
                <c:pt idx="1">
                  <c:v>25.0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Biomèdica!$K$1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(Biomèdica!$A$11,Biomèdica!$A$17)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(Biomèdica!$K$12,Biomèdica!$K$18)</c:f>
              <c:numCache>
                <c:formatCode>General</c:formatCode>
                <c:ptCount val="2"/>
                <c:pt idx="0" formatCode="0.0">
                  <c:v>28.57142857142857</c:v>
                </c:pt>
                <c:pt idx="1">
                  <c:v>11.54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2349240"/>
        <c:axId val="2112352360"/>
      </c:lineChart>
      <c:catAx>
        <c:axId val="2112349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2352360"/>
        <c:crosses val="autoZero"/>
        <c:auto val="1"/>
        <c:lblAlgn val="ctr"/>
        <c:lblOffset val="100"/>
        <c:noMultiLvlLbl val="0"/>
      </c:catAx>
      <c:valAx>
        <c:axId val="21123523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23492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TOTAL BIOMÈDICA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Biomèdica!$I$1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(Biomèdica!$A$2,Biomèdica!$A$6,Biomèdica!$A$10,Biomèdica!$A$16)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(Biomèdica!$I$3,Biomèdica!$I$7,Biomèdica!$I$13,Biomèdica!$I$19)</c:f>
              <c:numCache>
                <c:formatCode>0.0</c:formatCode>
                <c:ptCount val="4"/>
                <c:pt idx="0">
                  <c:v>85.45454545454545</c:v>
                </c:pt>
                <c:pt idx="1">
                  <c:v>75.32467532467533</c:v>
                </c:pt>
                <c:pt idx="2">
                  <c:v>75.92592592592592</c:v>
                </c:pt>
                <c:pt idx="3" formatCode="0.00">
                  <c:v>74.81751824817517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Biomèdica!$J$1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(Biomèdica!$A$2,Biomèdica!$A$6,Biomèdica!$A$10,Biomèdica!$A$16)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(Biomèdica!$J$3,Biomèdica!$J$7,Biomèdica!$J$13,Biomèdica!$J$19)</c:f>
              <c:numCache>
                <c:formatCode>0.0</c:formatCode>
                <c:ptCount val="4"/>
                <c:pt idx="0">
                  <c:v>10.90909090909091</c:v>
                </c:pt>
                <c:pt idx="1">
                  <c:v>10.38961038961039</c:v>
                </c:pt>
                <c:pt idx="2">
                  <c:v>9.722222222222221</c:v>
                </c:pt>
                <c:pt idx="3" formatCode="0.00">
                  <c:v>14.96350364963504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Biomèdica!$K$1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(Biomèdica!$A$2,Biomèdica!$A$6,Biomèdica!$A$10,Biomèdica!$A$16)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(Biomèdica!$K$3,Biomèdica!$K$7,Biomèdica!$K$13,Biomèdica!$K$19)</c:f>
              <c:numCache>
                <c:formatCode>0.0</c:formatCode>
                <c:ptCount val="4"/>
                <c:pt idx="0">
                  <c:v>3.636363636363636</c:v>
                </c:pt>
                <c:pt idx="1">
                  <c:v>14.28571428571429</c:v>
                </c:pt>
                <c:pt idx="2">
                  <c:v>14.35185185185185</c:v>
                </c:pt>
                <c:pt idx="3" formatCode="0.00">
                  <c:v>10.21897810218978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2386904"/>
        <c:axId val="2112390024"/>
      </c:lineChart>
      <c:catAx>
        <c:axId val="2112386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2390024"/>
        <c:crosses val="autoZero"/>
        <c:auto val="1"/>
        <c:lblAlgn val="ctr"/>
        <c:lblOffset val="100"/>
        <c:noMultiLvlLbl val="0"/>
      </c:catAx>
      <c:valAx>
        <c:axId val="21123900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23869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</a:t>
            </a:r>
            <a:r>
              <a:rPr lang="es-ES" sz="1800" b="1" i="0" u="none" strike="noStrike" baseline="0">
                <a:effectLst/>
              </a:rPr>
              <a:t>AGROALIMENTÀRIA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Agroalimentària!$I$1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(Agroalimentària!$A$3,Agroalimentària!$A$7,Agroalimentària!$A$15,Agroalimentària!$A$22,Agroalimentària!$A$31)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(Agroalimentària!$I$2,Agroalimentària!$I$6,Agroalimentària!$I$13,Agroalimentària!$I$21,Agroalimentària!$I$30)</c:f>
              <c:numCache>
                <c:formatCode>0.0</c:formatCode>
                <c:ptCount val="5"/>
                <c:pt idx="0">
                  <c:v>74.48979591836734</c:v>
                </c:pt>
                <c:pt idx="1">
                  <c:v>74.86910994764397</c:v>
                </c:pt>
                <c:pt idx="2">
                  <c:v>67.64705882352941</c:v>
                </c:pt>
                <c:pt idx="3">
                  <c:v>67.26190476190475</c:v>
                </c:pt>
                <c:pt idx="4" formatCode="General">
                  <c:v>63.42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Agroalimentària!$J$1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(Agroalimentària!$A$3,Agroalimentària!$A$7,Agroalimentària!$A$15,Agroalimentària!$A$22,Agroalimentària!$A$31)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(Agroalimentària!$J$2,Agroalimentària!$J$6,Agroalimentària!$J$13,Agroalimentària!$J$21,Agroalimentària!$J$30)</c:f>
              <c:numCache>
                <c:formatCode>0.0</c:formatCode>
                <c:ptCount val="5"/>
                <c:pt idx="0">
                  <c:v>16.83673469387755</c:v>
                </c:pt>
                <c:pt idx="1">
                  <c:v>17.27748691099476</c:v>
                </c:pt>
                <c:pt idx="2">
                  <c:v>14.70588235294118</c:v>
                </c:pt>
                <c:pt idx="3">
                  <c:v>17.26190476190476</c:v>
                </c:pt>
                <c:pt idx="4" formatCode="General">
                  <c:v>24.0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Agroalimentària!$K$1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(Agroalimentària!$A$3,Agroalimentària!$A$7,Agroalimentària!$A$15,Agroalimentària!$A$22,Agroalimentària!$A$31)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(Agroalimentària!$K$2,Agroalimentària!$K$6,Agroalimentària!$K$13,Agroalimentària!$K$21,Agroalimentària!$K$30)</c:f>
              <c:numCache>
                <c:formatCode>0.0</c:formatCode>
                <c:ptCount val="5"/>
                <c:pt idx="0">
                  <c:v>8.673469387755101</c:v>
                </c:pt>
                <c:pt idx="1">
                  <c:v>7.853403141361256</c:v>
                </c:pt>
                <c:pt idx="2">
                  <c:v>17.64705882352941</c:v>
                </c:pt>
                <c:pt idx="3">
                  <c:v>15.47619047619048</c:v>
                </c:pt>
                <c:pt idx="4" formatCode="General">
                  <c:v>12.58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4663640"/>
        <c:axId val="2114666696"/>
      </c:lineChart>
      <c:catAx>
        <c:axId val="2114663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4666696"/>
        <c:crosses val="autoZero"/>
        <c:auto val="1"/>
        <c:lblAlgn val="ctr"/>
        <c:lblOffset val="100"/>
        <c:noMultiLvlLbl val="0"/>
      </c:catAx>
      <c:valAx>
        <c:axId val="21146666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46636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</a:t>
            </a:r>
            <a:r>
              <a:rPr lang="es-ES" sz="1800" b="1" i="0" u="none" strike="noStrike" baseline="0">
                <a:effectLst/>
              </a:rPr>
              <a:t>AGROALIMENTÀRIA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Agroalimentària!$I$1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(Agroalimentària!$A$2,Agroalimentària!$A$7,Agroalimentària!$A$16,Agroalimentària!$A$22)</c:f>
              <c:numCache>
                <c:formatCode>General</c:formatCode>
                <c:ptCount val="4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</c:numCache>
            </c:numRef>
          </c:cat>
          <c:val>
            <c:numRef>
              <c:f>(Agroalimentària!$I$3,Agroalimentària!$I$7,Agroalimentària!$I$14,Agroalimentària!$I$22,Agroalimentària!$I$31)</c:f>
              <c:numCache>
                <c:formatCode>0.0</c:formatCode>
                <c:ptCount val="5"/>
                <c:pt idx="0">
                  <c:v>83.87096774193548</c:v>
                </c:pt>
                <c:pt idx="1">
                  <c:v>70.54794520547945</c:v>
                </c:pt>
                <c:pt idx="2">
                  <c:v>67.17557251908397</c:v>
                </c:pt>
                <c:pt idx="3">
                  <c:v>74.39024390243902</c:v>
                </c:pt>
                <c:pt idx="4" formatCode="General">
                  <c:v>67.5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Agroalimentària!$J$1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(Agroalimentària!$A$2,Agroalimentària!$A$7,Agroalimentària!$A$16,Agroalimentària!$A$22)</c:f>
              <c:numCache>
                <c:formatCode>General</c:formatCode>
                <c:ptCount val="4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</c:numCache>
            </c:numRef>
          </c:cat>
          <c:val>
            <c:numRef>
              <c:f>(Agroalimentària!$J$3,Agroalimentària!$J$7,Agroalimentària!$J$14,Agroalimentària!$J$22,Agroalimentària!$J$31)</c:f>
              <c:numCache>
                <c:formatCode>0.0</c:formatCode>
                <c:ptCount val="5"/>
                <c:pt idx="0">
                  <c:v>8.064516129032257</c:v>
                </c:pt>
                <c:pt idx="1">
                  <c:v>21.91780821917808</c:v>
                </c:pt>
                <c:pt idx="2">
                  <c:v>21.37404580152672</c:v>
                </c:pt>
                <c:pt idx="3">
                  <c:v>18.29268292682927</c:v>
                </c:pt>
                <c:pt idx="4" formatCode="General">
                  <c:v>20.83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Agroalimentària!$K$1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(Agroalimentària!$A$2,Agroalimentària!$A$7,Agroalimentària!$A$16,Agroalimentària!$A$22)</c:f>
              <c:numCache>
                <c:formatCode>General</c:formatCode>
                <c:ptCount val="4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</c:numCache>
            </c:numRef>
          </c:cat>
          <c:val>
            <c:numRef>
              <c:f>(Agroalimentària!$K$3,Agroalimentària!$K$7,Agroalimentària!$K$14,Agroalimentària!$K$22,Agroalimentària!$K$31)</c:f>
              <c:numCache>
                <c:formatCode>0.0</c:formatCode>
                <c:ptCount val="5"/>
                <c:pt idx="0">
                  <c:v>8.064516129032257</c:v>
                </c:pt>
                <c:pt idx="1">
                  <c:v>7.534246575342465</c:v>
                </c:pt>
                <c:pt idx="2">
                  <c:v>11.45038167938931</c:v>
                </c:pt>
                <c:pt idx="3">
                  <c:v>7.317073170731708</c:v>
                </c:pt>
                <c:pt idx="4" formatCode="General">
                  <c:v>11.67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4723576"/>
        <c:axId val="2114726632"/>
      </c:lineChart>
      <c:catAx>
        <c:axId val="2114723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4726632"/>
        <c:crosses val="autoZero"/>
        <c:auto val="1"/>
        <c:lblAlgn val="ctr"/>
        <c:lblOffset val="100"/>
        <c:noMultiLvlLbl val="0"/>
      </c:catAx>
      <c:valAx>
        <c:axId val="21147266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47235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</a:t>
            </a:r>
            <a:r>
              <a:rPr lang="es-ES" sz="1800" b="1" i="0" u="none" strike="noStrike" baseline="0">
                <a:effectLst/>
              </a:rPr>
              <a:t>AGROALIMENTÀRIA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Agroalimentària!$I$1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(Agroalimentària!$A$7,Agroalimentària!$A$15,Agroalimentària!$A$22,Agroalimentària!$A$32)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(Agroalimentària!$I$8,Agroalimentària!$I$15,Agroalimentària!$I$23,Agroalimentària!$I$32)</c:f>
              <c:numCache>
                <c:formatCode>0.0</c:formatCode>
                <c:ptCount val="4"/>
                <c:pt idx="0">
                  <c:v>79.66101694915253</c:v>
                </c:pt>
                <c:pt idx="1">
                  <c:v>60.8974358974359</c:v>
                </c:pt>
                <c:pt idx="2">
                  <c:v>55.38461538461539</c:v>
                </c:pt>
                <c:pt idx="3" formatCode="General">
                  <c:v>61.98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Agroalimentària!$J$1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(Agroalimentària!$A$7,Agroalimentària!$A$15,Agroalimentària!$A$22,Agroalimentària!$A$32)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(Agroalimentària!$J$8,Agroalimentària!$J$15,Agroalimentària!$J$23,Agroalimentària!$J$32)</c:f>
              <c:numCache>
                <c:formatCode>0.0</c:formatCode>
                <c:ptCount val="4"/>
                <c:pt idx="0">
                  <c:v>13.5593220338983</c:v>
                </c:pt>
                <c:pt idx="1">
                  <c:v>24.35897435897436</c:v>
                </c:pt>
                <c:pt idx="2">
                  <c:v>28.46153846153846</c:v>
                </c:pt>
                <c:pt idx="3" formatCode="General">
                  <c:v>21.48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Agroalimentària!$K$1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(Agroalimentària!$A$7,Agroalimentària!$A$15,Agroalimentària!$A$22,Agroalimentària!$A$32)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(Agroalimentària!$K$8,Agroalimentària!$K$15,Agroalimentària!$K$23,Agroalimentària!$K$32)</c:f>
              <c:numCache>
                <c:formatCode>0.0</c:formatCode>
                <c:ptCount val="4"/>
                <c:pt idx="0">
                  <c:v>6.779661016949152</c:v>
                </c:pt>
                <c:pt idx="1">
                  <c:v>14.74358974358974</c:v>
                </c:pt>
                <c:pt idx="2">
                  <c:v>16.15384615384615</c:v>
                </c:pt>
                <c:pt idx="3" formatCode="General">
                  <c:v>16.54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4784872"/>
        <c:axId val="2114787928"/>
      </c:lineChart>
      <c:catAx>
        <c:axId val="2114784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4787928"/>
        <c:crosses val="autoZero"/>
        <c:auto val="1"/>
        <c:lblAlgn val="ctr"/>
        <c:lblOffset val="100"/>
        <c:noMultiLvlLbl val="0"/>
      </c:catAx>
      <c:valAx>
        <c:axId val="21147879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47848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</a:t>
            </a:r>
            <a:r>
              <a:rPr lang="es-ES" sz="1800" b="1" i="0" u="none" strike="noStrike" baseline="0">
                <a:effectLst/>
              </a:rPr>
              <a:t>AGROALIMENTÀRIA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Agroalimentària!$I$1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(Agroalimentària!$A$15,Agroalimentària!$A$24,Agroalimentària!$A$31)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(Agroalimentària!$I$16,Agroalimentària!$I$24,Agroalimentària!$I$33)</c:f>
              <c:numCache>
                <c:formatCode>0.0</c:formatCode>
                <c:ptCount val="3"/>
                <c:pt idx="0">
                  <c:v>83.67346938775511</c:v>
                </c:pt>
                <c:pt idx="1">
                  <c:v>50.51546391752577</c:v>
                </c:pt>
                <c:pt idx="2" formatCode="General">
                  <c:v>51.44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Agroalimentària!$J$1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(Agroalimentària!$A$15,Agroalimentària!$A$24,Agroalimentària!$A$31)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(Agroalimentària!$J$16,Agroalimentària!$J$24,Agroalimentària!$J$33)</c:f>
              <c:numCache>
                <c:formatCode>0.0</c:formatCode>
                <c:ptCount val="3"/>
                <c:pt idx="0">
                  <c:v>10.20408163265306</c:v>
                </c:pt>
                <c:pt idx="1">
                  <c:v>20.61855670103093</c:v>
                </c:pt>
                <c:pt idx="2" formatCode="General">
                  <c:v>30.63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Agroalimentària!$K$1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(Agroalimentària!$A$15,Agroalimentària!$A$24,Agroalimentària!$A$31)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(Agroalimentària!$K$16,Agroalimentària!$K$24,Agroalimentària!$K$33)</c:f>
              <c:numCache>
                <c:formatCode>0.0</c:formatCode>
                <c:ptCount val="3"/>
                <c:pt idx="0">
                  <c:v>6.122448979591836</c:v>
                </c:pt>
                <c:pt idx="1">
                  <c:v>28.8659793814433</c:v>
                </c:pt>
                <c:pt idx="2" formatCode="General">
                  <c:v>17.93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1557608"/>
        <c:axId val="2111560664"/>
      </c:lineChart>
      <c:catAx>
        <c:axId val="2111557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1560664"/>
        <c:crosses val="autoZero"/>
        <c:auto val="1"/>
        <c:lblAlgn val="ctr"/>
        <c:lblOffset val="100"/>
        <c:noMultiLvlLbl val="0"/>
      </c:catAx>
      <c:valAx>
        <c:axId val="21115606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15576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MECÀNICA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Mecànica!$I$1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(Mecànica!$A$3,Mecànica!$A$13,Mecànica!$A$22,Mecànica!$A$33,Mecànica!$A$41)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(Mecànica!$I$2,Mecànica!$I$10,Mecànica!$I$20,Mecànica!$I$30,Mecànica!$I$40)</c:f>
              <c:numCache>
                <c:formatCode>0.0</c:formatCode>
                <c:ptCount val="5"/>
                <c:pt idx="0">
                  <c:v>75.0</c:v>
                </c:pt>
                <c:pt idx="1">
                  <c:v>67.12962962962963</c:v>
                </c:pt>
                <c:pt idx="2">
                  <c:v>77.5</c:v>
                </c:pt>
                <c:pt idx="3">
                  <c:v>76.09756097560975</c:v>
                </c:pt>
                <c:pt idx="4" formatCode="General">
                  <c:v>83.13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Mecànica!$J$1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(Mecànica!$A$3,Mecànica!$A$13,Mecànica!$A$22,Mecànica!$A$33,Mecànica!$A$41)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(Mecànica!$J$2,Mecànica!$J$10,Mecànica!$J$20,Mecànica!$J$30,Mecànica!$J$40)</c:f>
              <c:numCache>
                <c:formatCode>0.0</c:formatCode>
                <c:ptCount val="5"/>
                <c:pt idx="0">
                  <c:v>7.589285714285714</c:v>
                </c:pt>
                <c:pt idx="1">
                  <c:v>9.722222222222221</c:v>
                </c:pt>
                <c:pt idx="2">
                  <c:v>8.0</c:v>
                </c:pt>
                <c:pt idx="3">
                  <c:v>3.414634146341463</c:v>
                </c:pt>
                <c:pt idx="4" formatCode="General">
                  <c:v>7.22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Mecànica!$K$1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(Mecànica!$A$3,Mecànica!$A$13,Mecànica!$A$22,Mecànica!$A$33,Mecànica!$A$41)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(Mecànica!$K$2,Mecànica!$K$10,Mecànica!$K$20,Mecànica!$K$30,Mecànica!$K$40)</c:f>
              <c:numCache>
                <c:formatCode>0.0</c:formatCode>
                <c:ptCount val="5"/>
                <c:pt idx="0">
                  <c:v>17.41071428571428</c:v>
                </c:pt>
                <c:pt idx="1">
                  <c:v>23.14814814814815</c:v>
                </c:pt>
                <c:pt idx="2">
                  <c:v>14.5</c:v>
                </c:pt>
                <c:pt idx="3">
                  <c:v>20.48780487804878</c:v>
                </c:pt>
                <c:pt idx="4" formatCode="General">
                  <c:v>9.65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9871128"/>
        <c:axId val="2109922920"/>
      </c:lineChart>
      <c:catAx>
        <c:axId val="2109871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9922920"/>
        <c:crosses val="autoZero"/>
        <c:auto val="1"/>
        <c:lblAlgn val="ctr"/>
        <c:lblOffset val="100"/>
        <c:noMultiLvlLbl val="0"/>
      </c:catAx>
      <c:valAx>
        <c:axId val="210992292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9871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TOTAL AGRÒNOMS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Agroalimentària!$I$1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(Agroalimentària!$A$2,Agroalimentària!$A$7,Agroalimentària!$A$14,Agroalimentària!$A$22,Agroalimentària!$A$30)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(Agroalimentària!$I$4,Agroalimentària!$I$11,Agroalimentària!$I$19,Agroalimentària!$I$28,Agroalimentària!$I$37)</c:f>
              <c:numCache>
                <c:formatCode>0.0</c:formatCode>
                <c:ptCount val="5"/>
                <c:pt idx="0">
                  <c:v>76.74418604651163</c:v>
                </c:pt>
                <c:pt idx="1">
                  <c:v>73.98989898989898</c:v>
                </c:pt>
                <c:pt idx="2">
                  <c:v>60.0</c:v>
                </c:pt>
                <c:pt idx="3">
                  <c:v>59.93031358885017</c:v>
                </c:pt>
                <c:pt idx="4" formatCode="0.00">
                  <c:v>60.44142614601019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Agroalimentària!$J$1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(Agroalimentària!$A$2,Agroalimentària!$A$7,Agroalimentària!$A$14,Agroalimentària!$A$22,Agroalimentària!$A$30)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(Agroalimentària!$J$4,Agroalimentària!$J$11,Agroalimentària!$J$19,Agroalimentària!$J$28,Agroalimentària!$J$37)</c:f>
              <c:numCache>
                <c:formatCode>0.0</c:formatCode>
                <c:ptCount val="5"/>
                <c:pt idx="0">
                  <c:v>14.72868217054264</c:v>
                </c:pt>
                <c:pt idx="1">
                  <c:v>18.43434343434344</c:v>
                </c:pt>
                <c:pt idx="2">
                  <c:v>26.66666666666667</c:v>
                </c:pt>
                <c:pt idx="3">
                  <c:v>21.0801393728223</c:v>
                </c:pt>
                <c:pt idx="4" formatCode="0.00">
                  <c:v>24.78777589134125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Agroalimentària!$K$1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(Agroalimentària!$A$2,Agroalimentària!$A$7,Agroalimentària!$A$14,Agroalimentària!$A$22,Agroalimentària!$A$30)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(Agroalimentària!$K$4,Agroalimentària!$K$11,Agroalimentària!$K$19,Agroalimentària!$K$28,Agroalimentària!$K$37)</c:f>
              <c:numCache>
                <c:formatCode>0.0</c:formatCode>
                <c:ptCount val="5"/>
                <c:pt idx="0">
                  <c:v>8.527131782945736</c:v>
                </c:pt>
                <c:pt idx="1">
                  <c:v>7.575757575757576</c:v>
                </c:pt>
                <c:pt idx="2">
                  <c:v>13.33333333333333</c:v>
                </c:pt>
                <c:pt idx="3">
                  <c:v>18.98954703832753</c:v>
                </c:pt>
                <c:pt idx="4" formatCode="0.00">
                  <c:v>14.77079796264856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3635368"/>
        <c:axId val="2113638488"/>
      </c:lineChart>
      <c:catAx>
        <c:axId val="2113635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3638488"/>
        <c:crosses val="autoZero"/>
        <c:auto val="1"/>
        <c:lblAlgn val="ctr"/>
        <c:lblOffset val="100"/>
        <c:noMultiLvlLbl val="0"/>
      </c:catAx>
      <c:valAx>
        <c:axId val="21136384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36353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AEROESPACIAL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Aeroespacial!$I$1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(Aeroespacial!$A$4,Aeroespacial!$A$9,Aeroespacial!$A$14,Aeroespacial!$A$21,Aeroespacial!$A$25)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(Aeroespacial!$I$2,Aeroespacial!$I$7,Aeroespacial!$I$12,Aeroespacial!$I$18,Aeroespacial!$I$24)</c:f>
              <c:numCache>
                <c:formatCode>0.0</c:formatCode>
                <c:ptCount val="5"/>
                <c:pt idx="0">
                  <c:v>85.0</c:v>
                </c:pt>
                <c:pt idx="1">
                  <c:v>68.61313868613139</c:v>
                </c:pt>
                <c:pt idx="2">
                  <c:v>84.6774193548387</c:v>
                </c:pt>
                <c:pt idx="3">
                  <c:v>83.05084745762711</c:v>
                </c:pt>
                <c:pt idx="4" formatCode="General">
                  <c:v>79.48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Aeroespacial!$J$1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(Aeroespacial!$A$4,Aeroespacial!$A$9,Aeroespacial!$A$14,Aeroespacial!$A$21,Aeroespacial!$A$25)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(Aeroespacial!$J$2,Aeroespacial!$J$7,Aeroespacial!$J$12,Aeroespacial!$J$18,Aeroespacial!$J$24)</c:f>
              <c:numCache>
                <c:formatCode>0.0</c:formatCode>
                <c:ptCount val="5"/>
                <c:pt idx="0">
                  <c:v>6.666666666666667</c:v>
                </c:pt>
                <c:pt idx="1">
                  <c:v>6.56934306569343</c:v>
                </c:pt>
                <c:pt idx="2">
                  <c:v>8.064516129032257</c:v>
                </c:pt>
                <c:pt idx="3">
                  <c:v>7.627118644067797</c:v>
                </c:pt>
                <c:pt idx="4" formatCode="General">
                  <c:v>9.4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Aeroespacial!$K$1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(Aeroespacial!$A$4,Aeroespacial!$A$9,Aeroespacial!$A$14,Aeroespacial!$A$21,Aeroespacial!$A$25)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(Aeroespacial!$K$2,Aeroespacial!$K$7,Aeroespacial!$K$12,Aeroespacial!$K$18,Aeroespacial!$K$24)</c:f>
              <c:numCache>
                <c:formatCode>0.0</c:formatCode>
                <c:ptCount val="5"/>
                <c:pt idx="0">
                  <c:v>8.333333333333333</c:v>
                </c:pt>
                <c:pt idx="1">
                  <c:v>24.81751824817518</c:v>
                </c:pt>
                <c:pt idx="2">
                  <c:v>7.258064516129032</c:v>
                </c:pt>
                <c:pt idx="3">
                  <c:v>9.322033898305084</c:v>
                </c:pt>
                <c:pt idx="4" formatCode="General">
                  <c:v>11.12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2456280"/>
        <c:axId val="2114756504"/>
      </c:lineChart>
      <c:catAx>
        <c:axId val="2112456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4756504"/>
        <c:crosses val="autoZero"/>
        <c:auto val="1"/>
        <c:lblAlgn val="ctr"/>
        <c:lblOffset val="100"/>
        <c:noMultiLvlLbl val="0"/>
      </c:catAx>
      <c:valAx>
        <c:axId val="21147565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24562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AEROESPACIAL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Aeroespacial!$I$1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(Aeroespacial!$A$3,Aeroespacial!$A$9,Aeroespacial!$A$14,Aeroespacial!$A$20,Aeroespacial!$A$26)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(Aeroespacial!$I$3,Aeroespacial!$I$8,Aeroespacial!$I$13,Aeroespacial!$I$19,Aeroespacial!$I$25)</c:f>
              <c:numCache>
                <c:formatCode>0.0</c:formatCode>
                <c:ptCount val="5"/>
                <c:pt idx="0">
                  <c:v>77.27272727272727</c:v>
                </c:pt>
                <c:pt idx="1">
                  <c:v>84.21052631578948</c:v>
                </c:pt>
                <c:pt idx="2">
                  <c:v>75.43859649122806</c:v>
                </c:pt>
                <c:pt idx="3">
                  <c:v>79.64601769911504</c:v>
                </c:pt>
                <c:pt idx="4" formatCode="General">
                  <c:v>80.83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Aeroespacial!$J$1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(Aeroespacial!$A$3,Aeroespacial!$A$9,Aeroespacial!$A$14,Aeroespacial!$A$20,Aeroespacial!$A$26)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(Aeroespacial!$J$3,Aeroespacial!$J$8,Aeroespacial!$J$13,Aeroespacial!$J$19,Aeroespacial!$J$25)</c:f>
              <c:numCache>
                <c:formatCode>0.0</c:formatCode>
                <c:ptCount val="5"/>
                <c:pt idx="0">
                  <c:v>10.0</c:v>
                </c:pt>
                <c:pt idx="1">
                  <c:v>7.894736842105263</c:v>
                </c:pt>
                <c:pt idx="2">
                  <c:v>10.52631578947368</c:v>
                </c:pt>
                <c:pt idx="3">
                  <c:v>8.849557522123893</c:v>
                </c:pt>
                <c:pt idx="4" formatCode="General">
                  <c:v>9.16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Aeroespacial!$K$1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(Aeroespacial!$A$3,Aeroespacial!$A$9,Aeroespacial!$A$14,Aeroespacial!$A$20,Aeroespacial!$A$26)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(Aeroespacial!$K$3,Aeroespacial!$K$8,Aeroespacial!$K$13,Aeroespacial!$K$19,Aeroespacial!$K$25)</c:f>
              <c:numCache>
                <c:formatCode>0.0</c:formatCode>
                <c:ptCount val="5"/>
                <c:pt idx="0">
                  <c:v>12.72727272727273</c:v>
                </c:pt>
                <c:pt idx="1">
                  <c:v>7.894736842105263</c:v>
                </c:pt>
                <c:pt idx="2">
                  <c:v>14.03508771929824</c:v>
                </c:pt>
                <c:pt idx="3">
                  <c:v>11.50442477876106</c:v>
                </c:pt>
                <c:pt idx="4" formatCode="General">
                  <c:v>10.01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1579192"/>
        <c:axId val="2111582360"/>
      </c:lineChart>
      <c:catAx>
        <c:axId val="2111579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1582360"/>
        <c:crosses val="autoZero"/>
        <c:auto val="1"/>
        <c:lblAlgn val="ctr"/>
        <c:lblOffset val="100"/>
        <c:noMultiLvlLbl val="0"/>
      </c:catAx>
      <c:valAx>
        <c:axId val="21115823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15791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AEROESPACIAL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Aeroespacial!$I$1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(Aeroespacial!$A$3,Aeroespacial!$A$9,Aeroespacial!$A$13,Aeroespacial!$A$20,Aeroespacial!$A$25)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(Aeroespacial!$I$4,Aeroespacial!$I$9,Aeroespacial!$I$14,Aeroespacial!$I$20,Aeroespacial!$I$26)</c:f>
              <c:numCache>
                <c:formatCode>0.0</c:formatCode>
                <c:ptCount val="5"/>
                <c:pt idx="0">
                  <c:v>80.0</c:v>
                </c:pt>
                <c:pt idx="1">
                  <c:v>70.68965517241379</c:v>
                </c:pt>
                <c:pt idx="2">
                  <c:v>85.34482758620688</c:v>
                </c:pt>
                <c:pt idx="3">
                  <c:v>71.66666666666667</c:v>
                </c:pt>
                <c:pt idx="4" formatCode="General">
                  <c:v>75.86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Aeroespacial!$J$1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(Aeroespacial!$A$3,Aeroespacial!$A$9,Aeroespacial!$A$13,Aeroespacial!$A$20,Aeroespacial!$A$25)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(Aeroespacial!$J$4,Aeroespacial!$J$9,Aeroespacial!$J$14,Aeroespacial!$J$20,Aeroespacial!$J$26)</c:f>
              <c:numCache>
                <c:formatCode>0.0</c:formatCode>
                <c:ptCount val="5"/>
                <c:pt idx="0">
                  <c:v>0.0</c:v>
                </c:pt>
                <c:pt idx="1">
                  <c:v>7.758620689655172</c:v>
                </c:pt>
                <c:pt idx="2">
                  <c:v>7.758620689655172</c:v>
                </c:pt>
                <c:pt idx="3">
                  <c:v>9.166666666666666</c:v>
                </c:pt>
                <c:pt idx="4" formatCode="General">
                  <c:v>13.79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Aeroespacial!$K$1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(Aeroespacial!$A$3,Aeroespacial!$A$9,Aeroespacial!$A$13,Aeroespacial!$A$20,Aeroespacial!$A$25)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(Aeroespacial!$K$4,Aeroespacial!$K$9,Aeroespacial!$K$14,Aeroespacial!$K$20,Aeroespacial!$K$26)</c:f>
              <c:numCache>
                <c:formatCode>0.0</c:formatCode>
                <c:ptCount val="5"/>
                <c:pt idx="0">
                  <c:v>20.0</c:v>
                </c:pt>
                <c:pt idx="1">
                  <c:v>21.55172413793104</c:v>
                </c:pt>
                <c:pt idx="2">
                  <c:v>6.896551724137931</c:v>
                </c:pt>
                <c:pt idx="3">
                  <c:v>19.16666666666667</c:v>
                </c:pt>
                <c:pt idx="4" formatCode="General">
                  <c:v>10.35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1606296"/>
        <c:axId val="2111609464"/>
      </c:lineChart>
      <c:catAx>
        <c:axId val="2111606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1609464"/>
        <c:crosses val="autoZero"/>
        <c:auto val="1"/>
        <c:lblAlgn val="ctr"/>
        <c:lblOffset val="100"/>
        <c:noMultiLvlLbl val="0"/>
      </c:catAx>
      <c:valAx>
        <c:axId val="21116094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16062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AEROESPACIAL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Aeroespacial!$I$1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(Aeroespacial!$A$13,Aeroespacial!$A$19,Aeroespacial!$A$25)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(Aeroespacial!$I$15,Aeroespacial!$I$21,Aeroespacial!$I$27)</c:f>
              <c:numCache>
                <c:formatCode>0.0</c:formatCode>
                <c:ptCount val="3"/>
                <c:pt idx="0">
                  <c:v>70.5357142857143</c:v>
                </c:pt>
                <c:pt idx="1">
                  <c:v>77.14285714285714</c:v>
                </c:pt>
                <c:pt idx="2" formatCode="General">
                  <c:v>66.66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Aeroespacial!$J$1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(Aeroespacial!$A$13,Aeroespacial!$A$19,Aeroespacial!$A$25)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(Aeroespacial!$J$15,Aeroespacial!$J$21,Aeroespacial!$J$27)</c:f>
              <c:numCache>
                <c:formatCode>0.0</c:formatCode>
                <c:ptCount val="3"/>
                <c:pt idx="0">
                  <c:v>8.035714285714286</c:v>
                </c:pt>
                <c:pt idx="1">
                  <c:v>10.71428571428571</c:v>
                </c:pt>
                <c:pt idx="2" formatCode="General">
                  <c:v>14.81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Aeroespacial!$K$1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(Aeroespacial!$A$13,Aeroespacial!$A$19,Aeroespacial!$A$25)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(Aeroespacial!$K$15,Aeroespacial!$K$21,Aeroespacial!$K$27)</c:f>
              <c:numCache>
                <c:formatCode>0.0</c:formatCode>
                <c:ptCount val="3"/>
                <c:pt idx="0">
                  <c:v>21.42857142857143</c:v>
                </c:pt>
                <c:pt idx="1">
                  <c:v>12.14285714285714</c:v>
                </c:pt>
                <c:pt idx="2" formatCode="General">
                  <c:v>18.53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1637576"/>
        <c:axId val="2111640680"/>
      </c:lineChart>
      <c:catAx>
        <c:axId val="2111637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1640680"/>
        <c:crosses val="autoZero"/>
        <c:auto val="1"/>
        <c:lblAlgn val="ctr"/>
        <c:lblOffset val="100"/>
        <c:noMultiLvlLbl val="0"/>
      </c:catAx>
      <c:valAx>
        <c:axId val="211164068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16375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TOTAL AEROESPACIAL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Aeroespacial!$I$1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(Aeroespacial!$A$3,Aeroespacial!$A$8,Aeroespacial!$A$12,Aeroespacial!$A$20,Aeroespacial!$A$25)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(Aeroespacial!$I$5,Aeroespacial!$I$10,Aeroespacial!$I$16,Aeroespacial!$I$22,Aeroespacial!$I$28)</c:f>
              <c:numCache>
                <c:formatCode>0.0</c:formatCode>
                <c:ptCount val="5"/>
                <c:pt idx="0">
                  <c:v>81.27659574468085</c:v>
                </c:pt>
                <c:pt idx="1">
                  <c:v>74.11444141689373</c:v>
                </c:pt>
                <c:pt idx="2">
                  <c:v>79.18454935622317</c:v>
                </c:pt>
                <c:pt idx="3">
                  <c:v>77.80040733197556</c:v>
                </c:pt>
                <c:pt idx="4" formatCode="0.00">
                  <c:v>75.40983606557377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Aeroespacial!$J$1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(Aeroespacial!$A$3,Aeroespacial!$A$8,Aeroespacial!$A$12,Aeroespacial!$A$20,Aeroespacial!$A$25)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(Aeroespacial!$J$5,Aeroespacial!$J$10,Aeroespacial!$J$16,Aeroespacial!$J$22,Aeroespacial!$J$28)</c:f>
              <c:numCache>
                <c:formatCode>0.0</c:formatCode>
                <c:ptCount val="5"/>
                <c:pt idx="0">
                  <c:v>8.085106382978723</c:v>
                </c:pt>
                <c:pt idx="1">
                  <c:v>7.356948228882834</c:v>
                </c:pt>
                <c:pt idx="2">
                  <c:v>8.583690987124462</c:v>
                </c:pt>
                <c:pt idx="3">
                  <c:v>9.164969450101832</c:v>
                </c:pt>
                <c:pt idx="4" formatCode="0.00">
                  <c:v>11.88524590163934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Aeroespacial!$K$1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(Aeroespacial!$A$3,Aeroespacial!$A$8,Aeroespacial!$A$12,Aeroespacial!$A$20,Aeroespacial!$A$25)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(Aeroespacial!$K$5,Aeroespacial!$K$10,Aeroespacial!$K$16,Aeroespacial!$K$22,Aeroespacial!$K$28)</c:f>
              <c:numCache>
                <c:formatCode>0.0</c:formatCode>
                <c:ptCount val="5"/>
                <c:pt idx="0">
                  <c:v>10.63829787234043</c:v>
                </c:pt>
                <c:pt idx="1">
                  <c:v>18.52861035422343</c:v>
                </c:pt>
                <c:pt idx="2">
                  <c:v>12.23175965665236</c:v>
                </c:pt>
                <c:pt idx="3">
                  <c:v>13.03462321792261</c:v>
                </c:pt>
                <c:pt idx="4" formatCode="0.00">
                  <c:v>12.70491803278689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2522808"/>
        <c:axId val="2112525928"/>
      </c:lineChart>
      <c:catAx>
        <c:axId val="2112522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2525928"/>
        <c:crosses val="autoZero"/>
        <c:auto val="1"/>
        <c:lblAlgn val="ctr"/>
        <c:lblOffset val="100"/>
        <c:noMultiLvlLbl val="0"/>
      </c:catAx>
      <c:valAx>
        <c:axId val="21125259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25228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GAP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GAP!$I$1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(GAP!$A$3,GAP!$A$8,GAP!$A$12,GAP!$A$19,GAP!$A$24)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(GAP!$I$2,GAP!$I$6,GAP!$I$11,GAP!$I$17,GAP!$I$23)</c:f>
              <c:numCache>
                <c:formatCode>0.0</c:formatCode>
                <c:ptCount val="5"/>
                <c:pt idx="0">
                  <c:v>80.8</c:v>
                </c:pt>
                <c:pt idx="1">
                  <c:v>86.66666666666667</c:v>
                </c:pt>
                <c:pt idx="2">
                  <c:v>81.73076923076923</c:v>
                </c:pt>
                <c:pt idx="3">
                  <c:v>80.23255813953489</c:v>
                </c:pt>
                <c:pt idx="4" formatCode="General">
                  <c:v>91.17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GAP!$J$1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(GAP!$A$3,GAP!$A$8,GAP!$A$12,GAP!$A$19,GAP!$A$24)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(GAP!$J$2,GAP!$J$6,GAP!$J$11,GAP!$J$17,GAP!$J$23)</c:f>
              <c:numCache>
                <c:formatCode>0.0</c:formatCode>
                <c:ptCount val="5"/>
                <c:pt idx="0">
                  <c:v>8.8</c:v>
                </c:pt>
                <c:pt idx="1">
                  <c:v>11.11111111111111</c:v>
                </c:pt>
                <c:pt idx="2">
                  <c:v>2.884615384615385</c:v>
                </c:pt>
                <c:pt idx="3">
                  <c:v>8.13953488372093</c:v>
                </c:pt>
                <c:pt idx="4" formatCode="General">
                  <c:v>3.92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GAP!$K$1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(GAP!$A$3,GAP!$A$8,GAP!$A$12,GAP!$A$19,GAP!$A$24)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(GAP!$K$2,GAP!$K$6,GAP!$K$11,GAP!$K$17,GAP!$K$23)</c:f>
              <c:numCache>
                <c:formatCode>0.0</c:formatCode>
                <c:ptCount val="5"/>
                <c:pt idx="0">
                  <c:v>10.4</c:v>
                </c:pt>
                <c:pt idx="1">
                  <c:v>2.222222222222222</c:v>
                </c:pt>
                <c:pt idx="2">
                  <c:v>15.38461538461538</c:v>
                </c:pt>
                <c:pt idx="3">
                  <c:v>11.62790697674419</c:v>
                </c:pt>
                <c:pt idx="4" formatCode="General">
                  <c:v>4.91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1674888"/>
        <c:axId val="2111677944"/>
      </c:lineChart>
      <c:catAx>
        <c:axId val="2111674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1677944"/>
        <c:crosses val="autoZero"/>
        <c:auto val="1"/>
        <c:lblAlgn val="ctr"/>
        <c:lblOffset val="100"/>
        <c:noMultiLvlLbl val="0"/>
      </c:catAx>
      <c:valAx>
        <c:axId val="211167794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16748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GAP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GAP!$I$1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(GAP!$A$3,GAP!$A$8,GAP!$A$13,GAP!$A$19,GAP!$A$24)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(GAP!$I$3,GAP!$I$7,GAP!$I$12,GAP!$I$18,GAP!$I$24)</c:f>
              <c:numCache>
                <c:formatCode>0.0</c:formatCode>
                <c:ptCount val="5"/>
                <c:pt idx="0">
                  <c:v>80.61224489795919</c:v>
                </c:pt>
                <c:pt idx="1">
                  <c:v>78.33333333333333</c:v>
                </c:pt>
                <c:pt idx="2">
                  <c:v>79.74683544303798</c:v>
                </c:pt>
                <c:pt idx="3">
                  <c:v>75.60975609756098</c:v>
                </c:pt>
                <c:pt idx="4" formatCode="General">
                  <c:v>74.39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GAP!$J$1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(GAP!$A$3,GAP!$A$8,GAP!$A$13,GAP!$A$19,GAP!$A$24)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(GAP!$J$3,GAP!$J$7,GAP!$J$12,GAP!$J$18,GAP!$J$24)</c:f>
              <c:numCache>
                <c:formatCode>0.0</c:formatCode>
                <c:ptCount val="5"/>
                <c:pt idx="0">
                  <c:v>13.26530612244898</c:v>
                </c:pt>
                <c:pt idx="1">
                  <c:v>8.333333333333333</c:v>
                </c:pt>
                <c:pt idx="2">
                  <c:v>5.063291139240506</c:v>
                </c:pt>
                <c:pt idx="3">
                  <c:v>12.19512195121951</c:v>
                </c:pt>
                <c:pt idx="4" formatCode="General">
                  <c:v>13.41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GAP!$K$1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(GAP!$A$3,GAP!$A$8,GAP!$A$13,GAP!$A$19,GAP!$A$24)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(GAP!$K$3,GAP!$K$7,GAP!$K$12,GAP!$K$18,GAP!$K$24)</c:f>
              <c:numCache>
                <c:formatCode>0.0</c:formatCode>
                <c:ptCount val="5"/>
                <c:pt idx="0">
                  <c:v>6.122448979591836</c:v>
                </c:pt>
                <c:pt idx="1">
                  <c:v>13.33333333333333</c:v>
                </c:pt>
                <c:pt idx="2">
                  <c:v>15.18987341772152</c:v>
                </c:pt>
                <c:pt idx="3">
                  <c:v>12.19512195121951</c:v>
                </c:pt>
                <c:pt idx="4" formatCode="General">
                  <c:v>12.2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1746296"/>
        <c:axId val="2111749352"/>
      </c:lineChart>
      <c:catAx>
        <c:axId val="2111746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1749352"/>
        <c:crosses val="autoZero"/>
        <c:auto val="1"/>
        <c:lblAlgn val="ctr"/>
        <c:lblOffset val="100"/>
        <c:noMultiLvlLbl val="0"/>
      </c:catAx>
      <c:valAx>
        <c:axId val="21117493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17462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GAP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GAP!$I$1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(GAP!$A$7,GAP!$A$12,GAP!$A$19,GAP!$A$25)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(GAP!$I$8,GAP!$I$13,GAP!$I$19,GAP!$I$25)</c:f>
              <c:numCache>
                <c:formatCode>0.0</c:formatCode>
                <c:ptCount val="4"/>
                <c:pt idx="0">
                  <c:v>76.47058823529412</c:v>
                </c:pt>
                <c:pt idx="1">
                  <c:v>73.04347826086956</c:v>
                </c:pt>
                <c:pt idx="2">
                  <c:v>65.38461538461538</c:v>
                </c:pt>
                <c:pt idx="3" formatCode="General">
                  <c:v>80.76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GAP!$J$1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(GAP!$A$7,GAP!$A$12,GAP!$A$19,GAP!$A$25)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(GAP!$J$8,GAP!$J$13,GAP!$J$19,GAP!$J$25)</c:f>
              <c:numCache>
                <c:formatCode>0.0</c:formatCode>
                <c:ptCount val="4"/>
                <c:pt idx="0">
                  <c:v>13.72549019607843</c:v>
                </c:pt>
                <c:pt idx="1">
                  <c:v>16.52173913043478</c:v>
                </c:pt>
                <c:pt idx="2">
                  <c:v>12.82051282051282</c:v>
                </c:pt>
                <c:pt idx="3" formatCode="General">
                  <c:v>11.53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GAP!$K$1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(GAP!$A$7,GAP!$A$12,GAP!$A$19,GAP!$A$25)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(GAP!$K$8,GAP!$K$13,GAP!$K$19,GAP!$K$25)</c:f>
              <c:numCache>
                <c:formatCode>0.0</c:formatCode>
                <c:ptCount val="4"/>
                <c:pt idx="0">
                  <c:v>9.803921568627451</c:v>
                </c:pt>
                <c:pt idx="1">
                  <c:v>10.43478260869565</c:v>
                </c:pt>
                <c:pt idx="2">
                  <c:v>21.7948717948718</c:v>
                </c:pt>
                <c:pt idx="3" formatCode="General">
                  <c:v>7.71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1801096"/>
        <c:axId val="2111804152"/>
      </c:lineChart>
      <c:catAx>
        <c:axId val="2111801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1804152"/>
        <c:crosses val="autoZero"/>
        <c:auto val="1"/>
        <c:lblAlgn val="ctr"/>
        <c:lblOffset val="100"/>
        <c:noMultiLvlLbl val="0"/>
      </c:catAx>
      <c:valAx>
        <c:axId val="21118041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18010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GAP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GAP!$I$1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(GAP!$A$12,GAP!$A$19:$A$20,GAP!$A$25)</c:f>
              <c:numCache>
                <c:formatCode>General</c:formatCode>
                <c:ptCount val="4"/>
                <c:pt idx="0">
                  <c:v>2013.0</c:v>
                </c:pt>
                <c:pt idx="1">
                  <c:v>2014.0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(GAP!$I$14,GAP!$I$20,GAP!$I$26)</c:f>
              <c:numCache>
                <c:formatCode>0.0</c:formatCode>
                <c:ptCount val="3"/>
                <c:pt idx="0">
                  <c:v>72.27722772277228</c:v>
                </c:pt>
                <c:pt idx="1">
                  <c:v>73.2484076433121</c:v>
                </c:pt>
                <c:pt idx="2" formatCode="General">
                  <c:v>71.42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GAP!$J$1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(GAP!$A$12,GAP!$A$19:$A$20,GAP!$A$25)</c:f>
              <c:numCache>
                <c:formatCode>General</c:formatCode>
                <c:ptCount val="4"/>
                <c:pt idx="0">
                  <c:v>2013.0</c:v>
                </c:pt>
                <c:pt idx="1">
                  <c:v>2014.0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(GAP!$J$14,GAP!$J$20,GAP!$J$26)</c:f>
              <c:numCache>
                <c:formatCode>0.0</c:formatCode>
                <c:ptCount val="3"/>
                <c:pt idx="0">
                  <c:v>20.79207920792079</c:v>
                </c:pt>
                <c:pt idx="1">
                  <c:v>19.10828025477707</c:v>
                </c:pt>
                <c:pt idx="2" formatCode="General">
                  <c:v>14.28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GAP!$K$1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(GAP!$A$12,GAP!$A$19:$A$20,GAP!$A$25)</c:f>
              <c:numCache>
                <c:formatCode>General</c:formatCode>
                <c:ptCount val="4"/>
                <c:pt idx="0">
                  <c:v>2013.0</c:v>
                </c:pt>
                <c:pt idx="1">
                  <c:v>2014.0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(GAP!$K$14,GAP!$K$20,GAP!$K$26)</c:f>
              <c:numCache>
                <c:formatCode>0.0</c:formatCode>
                <c:ptCount val="3"/>
                <c:pt idx="0">
                  <c:v>6.93069306930693</c:v>
                </c:pt>
                <c:pt idx="1">
                  <c:v>7.643312101910828</c:v>
                </c:pt>
                <c:pt idx="2" formatCode="General">
                  <c:v>14.3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4916232"/>
        <c:axId val="2114919288"/>
      </c:lineChart>
      <c:catAx>
        <c:axId val="2114916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4919288"/>
        <c:crosses val="autoZero"/>
        <c:auto val="1"/>
        <c:lblAlgn val="ctr"/>
        <c:lblOffset val="100"/>
        <c:noMultiLvlLbl val="0"/>
      </c:catAx>
      <c:valAx>
        <c:axId val="21149192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49162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MECÀNICA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Mecànica!$I$1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(Mecànica!$A$4,Mecànica!$A$14,Mecànica!$A$23)</c:f>
              <c:numCache>
                <c:formatCode>General</c:formatCode>
                <c:ptCount val="3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</c:numCache>
            </c:numRef>
          </c:cat>
          <c:val>
            <c:numRef>
              <c:f>(Mecànica!$I$3,Mecànica!$I$11,Mecànica!$I$21,Mecànica!$I$31,Mecànica!$I$41)</c:f>
              <c:numCache>
                <c:formatCode>0.0</c:formatCode>
                <c:ptCount val="5"/>
                <c:pt idx="0">
                  <c:v>71.8562874251497</c:v>
                </c:pt>
                <c:pt idx="1">
                  <c:v>81.64251207729468</c:v>
                </c:pt>
                <c:pt idx="2">
                  <c:v>78.17258883248731</c:v>
                </c:pt>
                <c:pt idx="3">
                  <c:v>82.41206030150753</c:v>
                </c:pt>
                <c:pt idx="4" formatCode="General">
                  <c:v>80.0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Mecànica!$J$1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(Mecànica!$A$4,Mecànica!$A$14,Mecànica!$A$23)</c:f>
              <c:numCache>
                <c:formatCode>General</c:formatCode>
                <c:ptCount val="3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</c:numCache>
            </c:numRef>
          </c:cat>
          <c:val>
            <c:numRef>
              <c:f>(Mecànica!$J$3,Mecànica!$J$11,Mecànica!$J$21,Mecànica!$J$31,Mecànica!$J$41)</c:f>
              <c:numCache>
                <c:formatCode>0.0</c:formatCode>
                <c:ptCount val="5"/>
                <c:pt idx="0">
                  <c:v>11.37724550898204</c:v>
                </c:pt>
                <c:pt idx="1">
                  <c:v>7.729468599033816</c:v>
                </c:pt>
                <c:pt idx="2">
                  <c:v>11.16751269035533</c:v>
                </c:pt>
                <c:pt idx="3">
                  <c:v>9.547738693467335</c:v>
                </c:pt>
                <c:pt idx="4" formatCode="General">
                  <c:v>5.33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Mecànica!$K$1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(Mecànica!$A$4,Mecànica!$A$14,Mecànica!$A$23)</c:f>
              <c:numCache>
                <c:formatCode>General</c:formatCode>
                <c:ptCount val="3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</c:numCache>
            </c:numRef>
          </c:cat>
          <c:val>
            <c:numRef>
              <c:f>(Mecànica!$K$3,Mecànica!$K$11,Mecànica!$K$21,Mecànica!$K$31,Mecànica!$K$41)</c:f>
              <c:numCache>
                <c:formatCode>0.0</c:formatCode>
                <c:ptCount val="5"/>
                <c:pt idx="0">
                  <c:v>16.76646706586826</c:v>
                </c:pt>
                <c:pt idx="1">
                  <c:v>10.6280193236715</c:v>
                </c:pt>
                <c:pt idx="2">
                  <c:v>10.65989847715736</c:v>
                </c:pt>
                <c:pt idx="3">
                  <c:v>8.040201005025125</c:v>
                </c:pt>
                <c:pt idx="4" formatCode="General">
                  <c:v>14.67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9211032"/>
        <c:axId val="2109214088"/>
      </c:lineChart>
      <c:catAx>
        <c:axId val="2109211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9214088"/>
        <c:crosses val="autoZero"/>
        <c:auto val="1"/>
        <c:lblAlgn val="ctr"/>
        <c:lblOffset val="100"/>
        <c:noMultiLvlLbl val="0"/>
      </c:catAx>
      <c:valAx>
        <c:axId val="21092140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9211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TOTAL GAP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GAP!$I$1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(GAP!$A$3,GAP!$A$7,GAP!$A$12,GAP!$A$19,GAP!$A$24)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(GAP!$I$4,GAP!$I$9,GAP!$I$15,GAP!$I$21,GAP!$I$27)</c:f>
              <c:numCache>
                <c:formatCode>0.0</c:formatCode>
                <c:ptCount val="5"/>
                <c:pt idx="0">
                  <c:v>80.71748878923766</c:v>
                </c:pt>
                <c:pt idx="1">
                  <c:v>80.12820512820512</c:v>
                </c:pt>
                <c:pt idx="2">
                  <c:v>76.44110275689223</c:v>
                </c:pt>
                <c:pt idx="3">
                  <c:v>73.69727047146402</c:v>
                </c:pt>
                <c:pt idx="4" formatCode="0.00">
                  <c:v>78.85572139303483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GAP!$J$1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(GAP!$A$3,GAP!$A$7,GAP!$A$12,GAP!$A$19,GAP!$A$24)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(GAP!$J$4,GAP!$J$9,GAP!$J$15,GAP!$J$21,GAP!$J$27)</c:f>
              <c:numCache>
                <c:formatCode>0.0</c:formatCode>
                <c:ptCount val="5"/>
                <c:pt idx="0">
                  <c:v>10.76233183856502</c:v>
                </c:pt>
                <c:pt idx="1">
                  <c:v>10.8974358974359</c:v>
                </c:pt>
                <c:pt idx="2">
                  <c:v>11.77944862155388</c:v>
                </c:pt>
                <c:pt idx="3">
                  <c:v>14.1439205955335</c:v>
                </c:pt>
                <c:pt idx="4" formatCode="0.00">
                  <c:v>10.9452736318408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GAP!$K$1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(GAP!$A$3,GAP!$A$7,GAP!$A$12,GAP!$A$19,GAP!$A$24)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(GAP!$K$4,GAP!$K$9,GAP!$K$15,GAP!$K$21,GAP!$K$27)</c:f>
              <c:numCache>
                <c:formatCode>0.0</c:formatCode>
                <c:ptCount val="5"/>
                <c:pt idx="0">
                  <c:v>8.52017937219731</c:v>
                </c:pt>
                <c:pt idx="1">
                  <c:v>8.974358974358974</c:v>
                </c:pt>
                <c:pt idx="2">
                  <c:v>11.77944862155388</c:v>
                </c:pt>
                <c:pt idx="3">
                  <c:v>12.15880893300248</c:v>
                </c:pt>
                <c:pt idx="4" formatCode="0.00">
                  <c:v>10.19900497512438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4943208"/>
        <c:axId val="2114946328"/>
      </c:lineChart>
      <c:catAx>
        <c:axId val="2114943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4946328"/>
        <c:crosses val="autoZero"/>
        <c:auto val="1"/>
        <c:lblAlgn val="ctr"/>
        <c:lblOffset val="100"/>
        <c:noMultiLvlLbl val="0"/>
      </c:catAx>
      <c:valAx>
        <c:axId val="21149463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49432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TURISME </a:t>
            </a:r>
            <a:r>
              <a:rPr lang="es-ES" sz="1800" b="1" i="0" u="none" strike="noStrike" baseline="0">
                <a:effectLst/>
              </a:rPr>
              <a:t>GANDIA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Turisme!$I$1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(Turisme!$A$4,Turisme!$A$10,Turisme!$A$17,Turisme!$A$23,Turisme!$A$28)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(Turisme!$I$2,Turisme!$I$8,Turisme!$I$14,Turisme!$I$20,Turisme!$I$26)</c:f>
              <c:numCache>
                <c:formatCode>0.0</c:formatCode>
                <c:ptCount val="5"/>
                <c:pt idx="0">
                  <c:v>75.90361445783132</c:v>
                </c:pt>
                <c:pt idx="1">
                  <c:v>65.1685393258427</c:v>
                </c:pt>
                <c:pt idx="2">
                  <c:v>58.73015873015872</c:v>
                </c:pt>
                <c:pt idx="3">
                  <c:v>81.03448275862068</c:v>
                </c:pt>
                <c:pt idx="4" formatCode="General">
                  <c:v>74.62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Turisme!$J$1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(Turisme!$A$4,Turisme!$A$10,Turisme!$A$17,Turisme!$A$23,Turisme!$A$28)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(Turisme!$J$2,Turisme!$J$8,Turisme!$J$14,Turisme!$J$20,Turisme!$J$26)</c:f>
              <c:numCache>
                <c:formatCode>0.0</c:formatCode>
                <c:ptCount val="5"/>
                <c:pt idx="0">
                  <c:v>15.66265060240964</c:v>
                </c:pt>
                <c:pt idx="1">
                  <c:v>12.35955056179775</c:v>
                </c:pt>
                <c:pt idx="2">
                  <c:v>20.63492063492064</c:v>
                </c:pt>
                <c:pt idx="3">
                  <c:v>10.3448275862069</c:v>
                </c:pt>
                <c:pt idx="4" formatCode="General">
                  <c:v>14.92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Turisme!$K$1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(Turisme!$A$4,Turisme!$A$10,Turisme!$A$17,Turisme!$A$23,Turisme!$A$28)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(Turisme!$K$2,Turisme!$K$8,Turisme!$K$14,Turisme!$K$20,Turisme!$K$26)</c:f>
              <c:numCache>
                <c:formatCode>0.0</c:formatCode>
                <c:ptCount val="5"/>
                <c:pt idx="0">
                  <c:v>8.433734939759036</c:v>
                </c:pt>
                <c:pt idx="1">
                  <c:v>22.47191011235955</c:v>
                </c:pt>
                <c:pt idx="2">
                  <c:v>20.63492063492064</c:v>
                </c:pt>
                <c:pt idx="3">
                  <c:v>8.620689655172414</c:v>
                </c:pt>
                <c:pt idx="4" formatCode="General">
                  <c:v>10.46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3932520"/>
        <c:axId val="2113929448"/>
      </c:lineChart>
      <c:catAx>
        <c:axId val="2113932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3929448"/>
        <c:crosses val="autoZero"/>
        <c:auto val="1"/>
        <c:lblAlgn val="ctr"/>
        <c:lblOffset val="100"/>
        <c:noMultiLvlLbl val="0"/>
      </c:catAx>
      <c:valAx>
        <c:axId val="21139294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39325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TURISME </a:t>
            </a:r>
            <a:r>
              <a:rPr lang="es-ES" sz="1800" b="1" i="0" u="none" strike="noStrike" baseline="0">
                <a:effectLst/>
              </a:rPr>
              <a:t>GANDIA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Turisme!$I$1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(Turisme!$A$4,Turisme!$A$10,Turisme!$A$16,Turisme!$A$21,Turisme!$A$27)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(Turisme!$I$3,Turisme!$I$9,Turisme!$I$15,Turisme!$I$21,Turisme!$I$27)</c:f>
              <c:numCache>
                <c:formatCode>0.0</c:formatCode>
                <c:ptCount val="5"/>
                <c:pt idx="0">
                  <c:v>59.32203389830508</c:v>
                </c:pt>
                <c:pt idx="1">
                  <c:v>59.01639344262295</c:v>
                </c:pt>
                <c:pt idx="2">
                  <c:v>56.75675675675676</c:v>
                </c:pt>
                <c:pt idx="3">
                  <c:v>48.14814814814814</c:v>
                </c:pt>
                <c:pt idx="4" formatCode="General">
                  <c:v>70.45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Turisme!$J$1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(Turisme!$A$4,Turisme!$A$10,Turisme!$A$16,Turisme!$A$21,Turisme!$A$27)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(Turisme!$J$3,Turisme!$J$9,Turisme!$J$15,Turisme!$J$21,Turisme!$J$27)</c:f>
              <c:numCache>
                <c:formatCode>0.0</c:formatCode>
                <c:ptCount val="5"/>
                <c:pt idx="0">
                  <c:v>11.86440677966102</c:v>
                </c:pt>
                <c:pt idx="1">
                  <c:v>18.0327868852459</c:v>
                </c:pt>
                <c:pt idx="2">
                  <c:v>22.97297297297297</c:v>
                </c:pt>
                <c:pt idx="3">
                  <c:v>27.77777777777778</c:v>
                </c:pt>
                <c:pt idx="4" formatCode="General">
                  <c:v>18.18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Turisme!$K$1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(Turisme!$A$4,Turisme!$A$10,Turisme!$A$16,Turisme!$A$21,Turisme!$A$27)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(Turisme!$K$3,Turisme!$K$9,Turisme!$K$15,Turisme!$K$21,Turisme!$K$27)</c:f>
              <c:numCache>
                <c:formatCode>0.0</c:formatCode>
                <c:ptCount val="5"/>
                <c:pt idx="0">
                  <c:v>28.8135593220339</c:v>
                </c:pt>
                <c:pt idx="1">
                  <c:v>22.95081967213115</c:v>
                </c:pt>
                <c:pt idx="2">
                  <c:v>20.27027027027027</c:v>
                </c:pt>
                <c:pt idx="3">
                  <c:v>24.07407407407407</c:v>
                </c:pt>
                <c:pt idx="4" formatCode="General">
                  <c:v>11.37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5079064"/>
        <c:axId val="2115082120"/>
      </c:lineChart>
      <c:catAx>
        <c:axId val="2115079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5082120"/>
        <c:crosses val="autoZero"/>
        <c:auto val="1"/>
        <c:lblAlgn val="ctr"/>
        <c:lblOffset val="100"/>
        <c:noMultiLvlLbl val="0"/>
      </c:catAx>
      <c:valAx>
        <c:axId val="211508212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50790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TURISME </a:t>
            </a:r>
            <a:r>
              <a:rPr lang="es-ES" sz="1800" b="1" i="0" u="none" strike="noStrike" baseline="0">
                <a:effectLst/>
              </a:rPr>
              <a:t>GANDIA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Turisme!$I$1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(Turisme!$A$4,Turisme!$A$10,Turisme!$A$15,Turisme!$A$22,Turisme!$A$28)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(Turisme!$I$4,Turisme!$I$10,Turisme!$I$16,Turisme!$I$22,Turisme!$I$28)</c:f>
              <c:numCache>
                <c:formatCode>0.0</c:formatCode>
                <c:ptCount val="5"/>
                <c:pt idx="0">
                  <c:v>29.62962962962963</c:v>
                </c:pt>
                <c:pt idx="1">
                  <c:v>45.0</c:v>
                </c:pt>
                <c:pt idx="2">
                  <c:v>59.64912280701754</c:v>
                </c:pt>
                <c:pt idx="3">
                  <c:v>50.72463768115942</c:v>
                </c:pt>
                <c:pt idx="4" formatCode="General">
                  <c:v>51.92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Turisme!$J$1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(Turisme!$A$4,Turisme!$A$10,Turisme!$A$15,Turisme!$A$22,Turisme!$A$28)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(Turisme!$J$4,Turisme!$J$10,Turisme!$J$16,Turisme!$J$22,Turisme!$J$28)</c:f>
              <c:numCache>
                <c:formatCode>0.0</c:formatCode>
                <c:ptCount val="5"/>
                <c:pt idx="0">
                  <c:v>22.22222222222222</c:v>
                </c:pt>
                <c:pt idx="1">
                  <c:v>16.66666666666667</c:v>
                </c:pt>
                <c:pt idx="2">
                  <c:v>12.28070175438597</c:v>
                </c:pt>
                <c:pt idx="3">
                  <c:v>31.8840579710145</c:v>
                </c:pt>
                <c:pt idx="4" formatCode="General">
                  <c:v>38.46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Turisme!$K$1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(Turisme!$A$4,Turisme!$A$10,Turisme!$A$15,Turisme!$A$22,Turisme!$A$28)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(Turisme!$K$4,Turisme!$K$10,Turisme!$K$16,Turisme!$K$22,Turisme!$K$28)</c:f>
              <c:numCache>
                <c:formatCode>0.0</c:formatCode>
                <c:ptCount val="5"/>
                <c:pt idx="0">
                  <c:v>48.14814814814814</c:v>
                </c:pt>
                <c:pt idx="1">
                  <c:v>38.33333333333334</c:v>
                </c:pt>
                <c:pt idx="2">
                  <c:v>28.07017543859649</c:v>
                </c:pt>
                <c:pt idx="3">
                  <c:v>17.39130434782609</c:v>
                </c:pt>
                <c:pt idx="4" formatCode="General">
                  <c:v>9.62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3762840"/>
        <c:axId val="2113765896"/>
      </c:lineChart>
      <c:catAx>
        <c:axId val="2113762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3765896"/>
        <c:crosses val="autoZero"/>
        <c:auto val="1"/>
        <c:lblAlgn val="ctr"/>
        <c:lblOffset val="100"/>
        <c:noMultiLvlLbl val="0"/>
      </c:catAx>
      <c:valAx>
        <c:axId val="21137658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37628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TURISME </a:t>
            </a:r>
            <a:r>
              <a:rPr lang="es-ES" sz="1800" b="1" i="0" u="none" strike="noStrike" baseline="0">
                <a:effectLst/>
              </a:rPr>
              <a:t>GANDIA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Turisme!$I$1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(Turisme!$A$3,Turisme!$A$9,Turisme!$A$15,Turisme!$A$21,Turisme!$A$28)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(Turisme!$I$5,Turisme!$I$11,Turisme!$I$17,Turisme!$I$23,Turisme!$I$29)</c:f>
              <c:numCache>
                <c:formatCode>0.0</c:formatCode>
                <c:ptCount val="5"/>
                <c:pt idx="0">
                  <c:v>37.5</c:v>
                </c:pt>
                <c:pt idx="1">
                  <c:v>32.98969072164948</c:v>
                </c:pt>
                <c:pt idx="2">
                  <c:v>37.61467889908257</c:v>
                </c:pt>
                <c:pt idx="3">
                  <c:v>54.44444444444444</c:v>
                </c:pt>
                <c:pt idx="4" formatCode="General">
                  <c:v>40.0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Turisme!$J$1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(Turisme!$A$3,Turisme!$A$9,Turisme!$A$15,Turisme!$A$21,Turisme!$A$28)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(Turisme!$J$5,Turisme!$J$11,Turisme!$J$17,Turisme!$J$23,Turisme!$J$29)</c:f>
              <c:numCache>
                <c:formatCode>0.0</c:formatCode>
                <c:ptCount val="5"/>
                <c:pt idx="0">
                  <c:v>5.681818181818181</c:v>
                </c:pt>
                <c:pt idx="1">
                  <c:v>17.52577319587629</c:v>
                </c:pt>
                <c:pt idx="2">
                  <c:v>13.76146788990826</c:v>
                </c:pt>
                <c:pt idx="3">
                  <c:v>12.22222222222222</c:v>
                </c:pt>
                <c:pt idx="4" formatCode="General">
                  <c:v>23.0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Turisme!$K$1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(Turisme!$A$3,Turisme!$A$9,Turisme!$A$15,Turisme!$A$21,Turisme!$A$28)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(Turisme!$K$5,Turisme!$K$11,Turisme!$K$17,Turisme!$K$23,Turisme!$K$29)</c:f>
              <c:numCache>
                <c:formatCode>0.0</c:formatCode>
                <c:ptCount val="5"/>
                <c:pt idx="0">
                  <c:v>56.81818181818182</c:v>
                </c:pt>
                <c:pt idx="1">
                  <c:v>49.48453608247423</c:v>
                </c:pt>
                <c:pt idx="2">
                  <c:v>48.62385321100917</c:v>
                </c:pt>
                <c:pt idx="3">
                  <c:v>33.33333333333334</c:v>
                </c:pt>
                <c:pt idx="4" formatCode="General">
                  <c:v>37.0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3838104"/>
        <c:axId val="2113841160"/>
      </c:lineChart>
      <c:catAx>
        <c:axId val="2113838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3841160"/>
        <c:crosses val="autoZero"/>
        <c:auto val="1"/>
        <c:lblAlgn val="ctr"/>
        <c:lblOffset val="100"/>
        <c:noMultiLvlLbl val="0"/>
      </c:catAx>
      <c:valAx>
        <c:axId val="21138411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38381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TOTAL TURISME </a:t>
            </a:r>
            <a:r>
              <a:rPr lang="es-ES" sz="1800" b="1" i="0" u="none" strike="noStrike" baseline="0">
                <a:effectLst/>
              </a:rPr>
              <a:t>GANDIA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Turisme!$I$1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(Turisme!$A$3,Turisme!$A$11,Turisme!$A$16,Turisme!$A$21,Turisme!$A$28)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(Turisme!$I$6,Turisme!$I$12,Turisme!$I$18,Turisme!$I$24,Turisme!$I$30)</c:f>
              <c:numCache>
                <c:formatCode>0.0</c:formatCode>
                <c:ptCount val="5"/>
                <c:pt idx="0">
                  <c:v>51.76056338028169</c:v>
                </c:pt>
                <c:pt idx="1">
                  <c:v>49.8371335504886</c:v>
                </c:pt>
                <c:pt idx="2">
                  <c:v>50.82508250825082</c:v>
                </c:pt>
                <c:pt idx="3">
                  <c:v>57.93357933579336</c:v>
                </c:pt>
                <c:pt idx="4" formatCode="0.00">
                  <c:v>56.27376425855513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Turisme!$J$1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(Turisme!$A$3,Turisme!$A$11,Turisme!$A$16,Turisme!$A$21,Turisme!$A$28)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(Turisme!$J$6,Turisme!$J$12,Turisme!$J$18,Turisme!$J$24,Turisme!$J$30)</c:f>
              <c:numCache>
                <c:formatCode>0.0</c:formatCode>
                <c:ptCount val="5"/>
                <c:pt idx="0">
                  <c:v>13.02816901408451</c:v>
                </c:pt>
                <c:pt idx="1">
                  <c:v>15.96091205211726</c:v>
                </c:pt>
                <c:pt idx="2">
                  <c:v>17.16171617161716</c:v>
                </c:pt>
                <c:pt idx="3">
                  <c:v>19.92619926199262</c:v>
                </c:pt>
                <c:pt idx="4" formatCode="0.00">
                  <c:v>23.19391634980989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Turisme!$K$1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(Turisme!$A$3,Turisme!$A$11,Turisme!$A$16,Turisme!$A$21,Turisme!$A$28)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(Turisme!$K$6,Turisme!$K$12,Turisme!$K$18,Turisme!$K$24,Turisme!$K$30)</c:f>
              <c:numCache>
                <c:formatCode>0.0</c:formatCode>
                <c:ptCount val="5"/>
                <c:pt idx="0">
                  <c:v>35.2112676056338</c:v>
                </c:pt>
                <c:pt idx="1">
                  <c:v>34.20195439739414</c:v>
                </c:pt>
                <c:pt idx="2">
                  <c:v>32.01320132013201</c:v>
                </c:pt>
                <c:pt idx="3">
                  <c:v>22.14022140221402</c:v>
                </c:pt>
                <c:pt idx="4" formatCode="0.00">
                  <c:v>20.53231939163498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2589608"/>
        <c:axId val="2112592728"/>
      </c:lineChart>
      <c:catAx>
        <c:axId val="2112589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2592728"/>
        <c:crosses val="autoZero"/>
        <c:auto val="1"/>
        <c:lblAlgn val="ctr"/>
        <c:lblOffset val="100"/>
        <c:noMultiLvlLbl val="0"/>
      </c:catAx>
      <c:valAx>
        <c:axId val="21125927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25896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TOTAL FONAMENTS ARQUITECTURA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'Fon. Arq'!$I$1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('Fon. Arq'!$A$5,'Fon. Arq'!$A$12)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('Fon. Arq'!$I$8,'Fon. Arq'!$I$16)</c:f>
              <c:numCache>
                <c:formatCode>0.00</c:formatCode>
                <c:ptCount val="2"/>
                <c:pt idx="0" formatCode="0.0">
                  <c:v>75.7768361581921</c:v>
                </c:pt>
                <c:pt idx="1">
                  <c:v>69.94818652849741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'Fon. Arq'!$J$1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('Fon. Arq'!$A$5,'Fon. Arq'!$A$12)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('Fon. Arq'!$J$8,'Fon. Arq'!$J$16)</c:f>
              <c:numCache>
                <c:formatCode>0.00</c:formatCode>
                <c:ptCount val="2"/>
                <c:pt idx="0" formatCode="0.0">
                  <c:v>13.62994350282486</c:v>
                </c:pt>
                <c:pt idx="1">
                  <c:v>11.7098445595855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'Fon. Arq'!$K$1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('Fon. Arq'!$A$5,'Fon. Arq'!$A$12)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('Fon. Arq'!$K$8,'Fon. Arq'!$K$16)</c:f>
              <c:numCache>
                <c:formatCode>0.00</c:formatCode>
                <c:ptCount val="2"/>
                <c:pt idx="0" formatCode="0.0">
                  <c:v>10.59322033898305</c:v>
                </c:pt>
                <c:pt idx="1">
                  <c:v>18.3419689119171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3887944"/>
        <c:axId val="2113891064"/>
      </c:lineChart>
      <c:catAx>
        <c:axId val="2113887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3891064"/>
        <c:crosses val="autoZero"/>
        <c:auto val="1"/>
        <c:lblAlgn val="ctr"/>
        <c:lblOffset val="100"/>
        <c:noMultiLvlLbl val="0"/>
      </c:catAx>
      <c:valAx>
        <c:axId val="21138910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38879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PRIMER FONAMENTS ARQUITECTURA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'Fon. Arq'!$I$1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('Fon. Arq'!$A$4,'Fon. Arq'!$A$12)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('Fon. Arq'!$I$2,'Fon. Arq'!$I$10)</c:f>
              <c:numCache>
                <c:formatCode>General</c:formatCode>
                <c:ptCount val="2"/>
                <c:pt idx="0" formatCode="0.0">
                  <c:v>80.39772727272727</c:v>
                </c:pt>
                <c:pt idx="1">
                  <c:v>81.26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'Fon. Arq'!$J$1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('Fon. Arq'!$A$4,'Fon. Arq'!$A$12)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('Fon. Arq'!$J$2,'Fon. Arq'!$J$10)</c:f>
              <c:numCache>
                <c:formatCode>General</c:formatCode>
                <c:ptCount val="2"/>
                <c:pt idx="0" formatCode="0.0">
                  <c:v>11.07954545454546</c:v>
                </c:pt>
                <c:pt idx="1">
                  <c:v>7.36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'Fon. Arq'!$K$1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('Fon. Arq'!$A$4,'Fon. Arq'!$A$12)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('Fon. Arq'!$K$2,'Fon. Arq'!$K$10)</c:f>
              <c:numCache>
                <c:formatCode>General</c:formatCode>
                <c:ptCount val="2"/>
                <c:pt idx="0" formatCode="0.0">
                  <c:v>8.522727272727273</c:v>
                </c:pt>
                <c:pt idx="1">
                  <c:v>11.38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5128472"/>
        <c:axId val="2115131592"/>
      </c:lineChart>
      <c:catAx>
        <c:axId val="2115128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5131592"/>
        <c:crosses val="autoZero"/>
        <c:auto val="1"/>
        <c:lblAlgn val="ctr"/>
        <c:lblOffset val="100"/>
        <c:noMultiLvlLbl val="0"/>
      </c:catAx>
      <c:valAx>
        <c:axId val="21151315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51284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SEGON FONAMENTS ARQUITECTURA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'Fon. Arq'!$I$1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('Fon. Arq'!$A$4,'Fon. Arq'!$A$12)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('Fon. Arq'!$I$3,'Fon. Arq'!$I$11)</c:f>
              <c:numCache>
                <c:formatCode>General</c:formatCode>
                <c:ptCount val="2"/>
                <c:pt idx="0" formatCode="0.0">
                  <c:v>74.05857740585775</c:v>
                </c:pt>
                <c:pt idx="1">
                  <c:v>67.27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'Fon. Arq'!$J$1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('Fon. Arq'!$A$4,'Fon. Arq'!$A$12)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('Fon. Arq'!$J$3,'Fon. Arq'!$J$11)</c:f>
              <c:numCache>
                <c:formatCode>General</c:formatCode>
                <c:ptCount val="2"/>
                <c:pt idx="0" formatCode="0.0">
                  <c:v>12.97071129707113</c:v>
                </c:pt>
                <c:pt idx="1">
                  <c:v>11.0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'Fon. Arq'!$K$1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('Fon. Arq'!$A$4,'Fon. Arq'!$A$12)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('Fon. Arq'!$K$3,'Fon. Arq'!$K$11)</c:f>
              <c:numCache>
                <c:formatCode>General</c:formatCode>
                <c:ptCount val="2"/>
                <c:pt idx="0" formatCode="0.0">
                  <c:v>12.97071129707113</c:v>
                </c:pt>
                <c:pt idx="1">
                  <c:v>21.73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2904808"/>
        <c:axId val="2112901672"/>
      </c:lineChart>
      <c:catAx>
        <c:axId val="2112904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2901672"/>
        <c:crosses val="autoZero"/>
        <c:auto val="1"/>
        <c:lblAlgn val="ctr"/>
        <c:lblOffset val="100"/>
        <c:noMultiLvlLbl val="0"/>
      </c:catAx>
      <c:valAx>
        <c:axId val="21129016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29048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TERCERFONAMENTS ARQUITECTURA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'Fon. Arq'!$I$1</c:f>
              <c:strCache>
                <c:ptCount val="1"/>
                <c:pt idx="0">
                  <c:v>%CASTELLÀ</c:v>
                </c:pt>
              </c:strCache>
            </c:strRef>
          </c:tx>
          <c:val>
            <c:numRef>
              <c:f>('Fon. Arq'!$I$4,'Fon. Arq'!$I$12)</c:f>
              <c:numCache>
                <c:formatCode>General</c:formatCode>
                <c:ptCount val="2"/>
                <c:pt idx="0" formatCode="0.0">
                  <c:v>82.18085106382979</c:v>
                </c:pt>
                <c:pt idx="1">
                  <c:v>72.04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'Fon. Arq'!$J$1</c:f>
              <c:strCache>
                <c:ptCount val="1"/>
                <c:pt idx="0">
                  <c:v>%VALENCIÀ</c:v>
                </c:pt>
              </c:strCache>
            </c:strRef>
          </c:tx>
          <c:val>
            <c:numRef>
              <c:f>('Fon. Arq'!$J$4,'Fon. Arq'!$J$12)</c:f>
              <c:numCache>
                <c:formatCode>General</c:formatCode>
                <c:ptCount val="2"/>
                <c:pt idx="0" formatCode="0.0">
                  <c:v>11.43617021276596</c:v>
                </c:pt>
                <c:pt idx="1">
                  <c:v>11.29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'Fon. Arq'!$K$1</c:f>
              <c:strCache>
                <c:ptCount val="1"/>
                <c:pt idx="0">
                  <c:v>%INDISTINT</c:v>
                </c:pt>
              </c:strCache>
            </c:strRef>
          </c:tx>
          <c:val>
            <c:numRef>
              <c:f>('Fon. Arq'!$K$4,'Fon. Arq'!$K$12)</c:f>
              <c:numCache>
                <c:formatCode>General</c:formatCode>
                <c:ptCount val="2"/>
                <c:pt idx="0" formatCode="0.0">
                  <c:v>6.382978723404255</c:v>
                </c:pt>
                <c:pt idx="1">
                  <c:v>16.67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5183064"/>
        <c:axId val="2115186184"/>
      </c:lineChart>
      <c:catAx>
        <c:axId val="2115183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5186184"/>
        <c:crosses val="autoZero"/>
        <c:auto val="1"/>
        <c:lblAlgn val="ctr"/>
        <c:lblOffset val="100"/>
        <c:noMultiLvlLbl val="0"/>
      </c:catAx>
      <c:valAx>
        <c:axId val="21151861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51830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MECÀNICA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Mecànica!$I$1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(Mecànica!$A$5,Mecànica!$A$16,Mecànica!$A$24,Mecànica!$A$32)</c:f>
              <c:numCache>
                <c:formatCode>General</c:formatCode>
                <c:ptCount val="4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</c:numCache>
            </c:numRef>
          </c:cat>
          <c:val>
            <c:numRef>
              <c:f>(Mecànica!$I$4,Mecànica!$I$12,Mecànica!$I$22,Mecànica!$I$32,Mecànica!$I$42)</c:f>
              <c:numCache>
                <c:formatCode>0.0</c:formatCode>
                <c:ptCount val="5"/>
                <c:pt idx="0">
                  <c:v>0.0</c:v>
                </c:pt>
                <c:pt idx="1">
                  <c:v>64.70588235294117</c:v>
                </c:pt>
                <c:pt idx="2">
                  <c:v>77.37556561085972</c:v>
                </c:pt>
                <c:pt idx="3">
                  <c:v>75.46296296296296</c:v>
                </c:pt>
                <c:pt idx="4" formatCode="General">
                  <c:v>75.0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Mecànica!$J$1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(Mecànica!$A$5,Mecànica!$A$16,Mecànica!$A$24,Mecànica!$A$32)</c:f>
              <c:numCache>
                <c:formatCode>General</c:formatCode>
                <c:ptCount val="4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</c:numCache>
            </c:numRef>
          </c:cat>
          <c:val>
            <c:numRef>
              <c:f>(Mecànica!$J$4,Mecànica!$J$12,Mecànica!$J$22,Mecànica!$J$32,Mecànica!$J$42)</c:f>
              <c:numCache>
                <c:formatCode>0.0</c:formatCode>
                <c:ptCount val="5"/>
                <c:pt idx="0">
                  <c:v>0.0</c:v>
                </c:pt>
                <c:pt idx="1">
                  <c:v>8.823529411764706</c:v>
                </c:pt>
                <c:pt idx="2">
                  <c:v>8.144796380090497</c:v>
                </c:pt>
                <c:pt idx="3">
                  <c:v>10.64814814814815</c:v>
                </c:pt>
                <c:pt idx="4" formatCode="General">
                  <c:v>11.63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Mecànica!$K$1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(Mecànica!$A$5,Mecànica!$A$16,Mecànica!$A$24,Mecànica!$A$32)</c:f>
              <c:numCache>
                <c:formatCode>General</c:formatCode>
                <c:ptCount val="4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</c:numCache>
            </c:numRef>
          </c:cat>
          <c:val>
            <c:numRef>
              <c:f>(Mecànica!$K$4,Mecànica!$K$12,Mecànica!$K$22,Mecànica!$K$32,Mecànica!$K$42)</c:f>
              <c:numCache>
                <c:formatCode>0.0</c:formatCode>
                <c:ptCount val="5"/>
                <c:pt idx="0">
                  <c:v>100.0</c:v>
                </c:pt>
                <c:pt idx="1">
                  <c:v>26.47058823529412</c:v>
                </c:pt>
                <c:pt idx="2">
                  <c:v>14.47963800904977</c:v>
                </c:pt>
                <c:pt idx="3">
                  <c:v>13.88888888888889</c:v>
                </c:pt>
                <c:pt idx="4" formatCode="General">
                  <c:v>13.37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7794904"/>
        <c:axId val="2107797960"/>
      </c:lineChart>
      <c:catAx>
        <c:axId val="2107794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7797960"/>
        <c:crosses val="autoZero"/>
        <c:auto val="1"/>
        <c:lblAlgn val="ctr"/>
        <c:lblOffset val="100"/>
        <c:noMultiLvlLbl val="0"/>
      </c:catAx>
      <c:valAx>
        <c:axId val="21077979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7794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QUART FONAMENTS ARQUITECTURA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'Fon. Arq'!$I$1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('Fon. Arq'!$A$4,'Fon. Arq'!$A$12)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('Fon. Arq'!$I$5,'Fon. Arq'!$I$13)</c:f>
              <c:numCache>
                <c:formatCode>General</c:formatCode>
                <c:ptCount val="2"/>
                <c:pt idx="0" formatCode="0.0">
                  <c:v>73.2484076433121</c:v>
                </c:pt>
                <c:pt idx="1">
                  <c:v>67.63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'Fon. Arq'!$J$1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('Fon. Arq'!$A$4,'Fon. Arq'!$A$12)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('Fon. Arq'!$J$5,'Fon. Arq'!$J$13)</c:f>
              <c:numCache>
                <c:formatCode>General</c:formatCode>
                <c:ptCount val="2"/>
                <c:pt idx="0" formatCode="0.0">
                  <c:v>15.9235668789809</c:v>
                </c:pt>
                <c:pt idx="1">
                  <c:v>15.74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'Fon. Arq'!$K$1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('Fon. Arq'!$A$4,'Fon. Arq'!$A$12)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('Fon. Arq'!$K$5,'Fon. Arq'!$K$13)</c:f>
              <c:numCache>
                <c:formatCode>General</c:formatCode>
                <c:ptCount val="2"/>
                <c:pt idx="0" formatCode="0.0">
                  <c:v>10.82802547770701</c:v>
                </c:pt>
                <c:pt idx="1">
                  <c:v>16.63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0799752"/>
        <c:axId val="2110796616"/>
      </c:lineChart>
      <c:catAx>
        <c:axId val="2110799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0796616"/>
        <c:crosses val="autoZero"/>
        <c:auto val="1"/>
        <c:lblAlgn val="ctr"/>
        <c:lblOffset val="100"/>
        <c:noMultiLvlLbl val="0"/>
      </c:catAx>
      <c:valAx>
        <c:axId val="21107966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07997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QUINT FONAMENTS ARQUITECTURA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'Fon. Arq'!$I$1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('Fon. Arq'!$A$5,'Fon. Arq'!$A$12)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('Fon. Arq'!$I$6,'Fon. Arq'!$I$14)</c:f>
              <c:numCache>
                <c:formatCode>General</c:formatCode>
                <c:ptCount val="2"/>
                <c:pt idx="0" formatCode="0.0">
                  <c:v>64.72602739726027</c:v>
                </c:pt>
                <c:pt idx="1">
                  <c:v>59.07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'Fon. Arq'!$J$1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('Fon. Arq'!$A$5,'Fon. Arq'!$A$12)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('Fon. Arq'!$J$6,'Fon. Arq'!$J$14)</c:f>
              <c:numCache>
                <c:formatCode>General</c:formatCode>
                <c:ptCount val="2"/>
                <c:pt idx="0" formatCode="0.0">
                  <c:v>18.83561643835617</c:v>
                </c:pt>
                <c:pt idx="1">
                  <c:v>14.28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'Fon. Arq'!$K$1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('Fon. Arq'!$A$5,'Fon. Arq'!$A$12)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('Fon. Arq'!$K$6,'Fon. Arq'!$K$14)</c:f>
              <c:numCache>
                <c:formatCode>General</c:formatCode>
                <c:ptCount val="2"/>
                <c:pt idx="0" formatCode="0.0">
                  <c:v>16.43835616438356</c:v>
                </c:pt>
                <c:pt idx="1">
                  <c:v>26.65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5229800"/>
        <c:axId val="2115232920"/>
      </c:lineChart>
      <c:catAx>
        <c:axId val="2115229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5232920"/>
        <c:crosses val="autoZero"/>
        <c:auto val="1"/>
        <c:lblAlgn val="ctr"/>
        <c:lblOffset val="100"/>
        <c:noMultiLvlLbl val="0"/>
      </c:catAx>
      <c:valAx>
        <c:axId val="211523292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52298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RESTAURACIÓ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Restauració!$I$1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(Restauració!$A$3,Restauració!$A$8,Restauració!$A$13,Restauració!$A$20,Restauració!$A$25)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(Restauració!$I$2,Restauració!$I$6,Restauració!$I$12,Restauració!$I$18,Restauració!$I$24)</c:f>
              <c:numCache>
                <c:formatCode>0.0</c:formatCode>
                <c:ptCount val="5"/>
                <c:pt idx="0">
                  <c:v>62.26415094339622</c:v>
                </c:pt>
                <c:pt idx="1">
                  <c:v>63.06306306306306</c:v>
                </c:pt>
                <c:pt idx="2">
                  <c:v>70.2479338842975</c:v>
                </c:pt>
                <c:pt idx="3">
                  <c:v>75.39682539682539</c:v>
                </c:pt>
                <c:pt idx="4" formatCode="General">
                  <c:v>66.12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Restauració!$J$1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(Restauració!$A$3,Restauració!$A$8,Restauració!$A$13,Restauració!$A$20,Restauració!$A$25)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(Restauració!$J$2,Restauració!$J$6,Restauració!$J$12,Restauració!$J$18,Restauració!$J$24)</c:f>
              <c:numCache>
                <c:formatCode>0.0</c:formatCode>
                <c:ptCount val="5"/>
                <c:pt idx="0">
                  <c:v>17.92452830188679</c:v>
                </c:pt>
                <c:pt idx="1">
                  <c:v>13.51351351351351</c:v>
                </c:pt>
                <c:pt idx="2">
                  <c:v>9.09090909090909</c:v>
                </c:pt>
                <c:pt idx="3">
                  <c:v>15.07936507936508</c:v>
                </c:pt>
                <c:pt idx="4" formatCode="General">
                  <c:v>16.12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Restauració!$K$1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(Restauració!$A$3,Restauració!$A$8,Restauració!$A$13,Restauració!$A$20,Restauració!$A$25)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(Restauració!$K$2,Restauració!$K$6,Restauració!$K$12,Restauració!$K$18,Restauració!$K$24)</c:f>
              <c:numCache>
                <c:formatCode>0.0</c:formatCode>
                <c:ptCount val="5"/>
                <c:pt idx="0">
                  <c:v>19.81132075471698</c:v>
                </c:pt>
                <c:pt idx="1">
                  <c:v>23.42342342342342</c:v>
                </c:pt>
                <c:pt idx="2">
                  <c:v>20.66115702479339</c:v>
                </c:pt>
                <c:pt idx="3">
                  <c:v>9.523809523809523</c:v>
                </c:pt>
                <c:pt idx="4" formatCode="General">
                  <c:v>17.76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5269848"/>
        <c:axId val="2115272904"/>
      </c:lineChart>
      <c:catAx>
        <c:axId val="2115269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5272904"/>
        <c:crosses val="autoZero"/>
        <c:auto val="1"/>
        <c:lblAlgn val="ctr"/>
        <c:lblOffset val="100"/>
        <c:noMultiLvlLbl val="0"/>
      </c:catAx>
      <c:valAx>
        <c:axId val="21152729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52698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RESTAURACIÓ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Restauració!$I$1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(Restauració!$A$2,Restauració!$A$8,Restauració!$A$14,Restauració!$A$20,Restauració!$A$25:$A$26)</c:f>
              <c:numCache>
                <c:formatCode>General</c:formatCode>
                <c:ptCount val="6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  <c:pt idx="5">
                  <c:v>2015.0</c:v>
                </c:pt>
              </c:numCache>
            </c:numRef>
          </c:cat>
          <c:val>
            <c:numRef>
              <c:f>(Restauració!$I$3,Restauració!$I$7,Restauració!$I$13,Restauració!$I$19,Restauració!$I$25)</c:f>
              <c:numCache>
                <c:formatCode>0.0</c:formatCode>
                <c:ptCount val="5"/>
                <c:pt idx="0">
                  <c:v>45.37037037037037</c:v>
                </c:pt>
                <c:pt idx="1">
                  <c:v>51.08695652173913</c:v>
                </c:pt>
                <c:pt idx="2">
                  <c:v>53.60824742268041</c:v>
                </c:pt>
                <c:pt idx="3">
                  <c:v>52.22222222222222</c:v>
                </c:pt>
                <c:pt idx="4" formatCode="General">
                  <c:v>64.94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Restauració!$J$1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(Restauració!$A$2,Restauració!$A$8,Restauració!$A$14,Restauració!$A$20,Restauració!$A$25:$A$26)</c:f>
              <c:numCache>
                <c:formatCode>General</c:formatCode>
                <c:ptCount val="6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  <c:pt idx="5">
                  <c:v>2015.0</c:v>
                </c:pt>
              </c:numCache>
            </c:numRef>
          </c:cat>
          <c:val>
            <c:numRef>
              <c:f>(Restauració!$J$3,Restauració!$J$7,Restauració!$J$13,Restauració!$J$19,Restauració!$J$25)</c:f>
              <c:numCache>
                <c:formatCode>0.0</c:formatCode>
                <c:ptCount val="5"/>
                <c:pt idx="0">
                  <c:v>26.85185185185185</c:v>
                </c:pt>
                <c:pt idx="1">
                  <c:v>22.82608695652174</c:v>
                </c:pt>
                <c:pt idx="2">
                  <c:v>25.77319587628866</c:v>
                </c:pt>
                <c:pt idx="3">
                  <c:v>16.66666666666667</c:v>
                </c:pt>
                <c:pt idx="4" formatCode="General">
                  <c:v>19.58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Restauració!$K$1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(Restauració!$A$2,Restauració!$A$8,Restauració!$A$14,Restauració!$A$20,Restauració!$A$25:$A$26)</c:f>
              <c:numCache>
                <c:formatCode>General</c:formatCode>
                <c:ptCount val="6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  <c:pt idx="5">
                  <c:v>2015.0</c:v>
                </c:pt>
              </c:numCache>
            </c:numRef>
          </c:cat>
          <c:val>
            <c:numRef>
              <c:f>(Restauració!$K$3,Restauració!$K$7,Restauració!$K$13,Restauració!$K$19,Restauració!$K$25)</c:f>
              <c:numCache>
                <c:formatCode>0.0</c:formatCode>
                <c:ptCount val="5"/>
                <c:pt idx="0">
                  <c:v>27.77777777777778</c:v>
                </c:pt>
                <c:pt idx="1">
                  <c:v>26.08695652173913</c:v>
                </c:pt>
                <c:pt idx="2">
                  <c:v>20.61855670103093</c:v>
                </c:pt>
                <c:pt idx="3">
                  <c:v>31.11111111111111</c:v>
                </c:pt>
                <c:pt idx="4" formatCode="General">
                  <c:v>15.48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5326936"/>
        <c:axId val="2115329992"/>
      </c:lineChart>
      <c:catAx>
        <c:axId val="2115326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5329992"/>
        <c:crosses val="autoZero"/>
        <c:auto val="1"/>
        <c:lblAlgn val="ctr"/>
        <c:lblOffset val="100"/>
        <c:noMultiLvlLbl val="0"/>
      </c:catAx>
      <c:valAx>
        <c:axId val="21153299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53269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RESTAURACIÓ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Restauració!$I$1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(Restauració!$A$8,Restauració!$A$14,Restauració!$A$21,Restauració!$A$26)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(Restauració!$I$8,Restauració!$I$14,Restauració!$I$20,Restauració!$I$26)</c:f>
              <c:numCache>
                <c:formatCode>0.0</c:formatCode>
                <c:ptCount val="4"/>
                <c:pt idx="0">
                  <c:v>41.05263157894737</c:v>
                </c:pt>
                <c:pt idx="1">
                  <c:v>54.28571428571428</c:v>
                </c:pt>
                <c:pt idx="2">
                  <c:v>53.40909090909091</c:v>
                </c:pt>
                <c:pt idx="3" formatCode="General">
                  <c:v>60.78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Restauració!$J$1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(Restauració!$A$8,Restauració!$A$14,Restauració!$A$21,Restauració!$A$26)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(Restauració!$J$8,Restauració!$J$14,Restauració!$J$20,Restauració!$J$26)</c:f>
              <c:numCache>
                <c:formatCode>0.0</c:formatCode>
                <c:ptCount val="4"/>
                <c:pt idx="0">
                  <c:v>30.52631578947368</c:v>
                </c:pt>
                <c:pt idx="1">
                  <c:v>28.57142857142857</c:v>
                </c:pt>
                <c:pt idx="2">
                  <c:v>23.86363636363636</c:v>
                </c:pt>
                <c:pt idx="3" formatCode="General">
                  <c:v>13.72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Restauració!$K$1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(Restauració!$A$8,Restauració!$A$14,Restauració!$A$21,Restauració!$A$26)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(Restauració!$K$8,Restauració!$K$14,Restauració!$K$20,Restauració!$K$26)</c:f>
              <c:numCache>
                <c:formatCode>0.0</c:formatCode>
                <c:ptCount val="4"/>
                <c:pt idx="0">
                  <c:v>28.42105263157895</c:v>
                </c:pt>
                <c:pt idx="1">
                  <c:v>17.14285714285714</c:v>
                </c:pt>
                <c:pt idx="2">
                  <c:v>22.72727272727273</c:v>
                </c:pt>
                <c:pt idx="3" formatCode="General">
                  <c:v>25.5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5376184"/>
        <c:axId val="2115379240"/>
      </c:lineChart>
      <c:catAx>
        <c:axId val="2115376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5379240"/>
        <c:crosses val="autoZero"/>
        <c:auto val="1"/>
        <c:lblAlgn val="ctr"/>
        <c:lblOffset val="100"/>
        <c:noMultiLvlLbl val="0"/>
      </c:catAx>
      <c:valAx>
        <c:axId val="21153792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53761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RESTAURACIÓ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Restauració!$I$1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(Restauració!$A$7,Restauració!$A$14,Restauració!$A$20,Restauració!$A$26)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(Restauració!$I$9,Restauració!$I$15,Restauració!$I$21,Restauració!$I$27)</c:f>
              <c:numCache>
                <c:formatCode>0.0</c:formatCode>
                <c:ptCount val="4"/>
                <c:pt idx="0">
                  <c:v>57.14285714285714</c:v>
                </c:pt>
                <c:pt idx="1">
                  <c:v>39.04761904761905</c:v>
                </c:pt>
                <c:pt idx="2">
                  <c:v>53.0</c:v>
                </c:pt>
                <c:pt idx="3" formatCode="General">
                  <c:v>43.0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Restauració!$J$1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(Restauració!$A$7,Restauració!$A$14,Restauració!$A$20,Restauració!$A$26)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(Restauració!$J$9,Restauració!$J$15,Restauració!$J$21,Restauració!$J$27)</c:f>
              <c:numCache>
                <c:formatCode>0.0</c:formatCode>
                <c:ptCount val="4"/>
                <c:pt idx="0">
                  <c:v>42.85714285714285</c:v>
                </c:pt>
                <c:pt idx="1">
                  <c:v>30.47619047619047</c:v>
                </c:pt>
                <c:pt idx="2">
                  <c:v>25.0</c:v>
                </c:pt>
                <c:pt idx="3" formatCode="General">
                  <c:v>28.0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Restauració!$K$1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(Restauració!$A$7,Restauració!$A$14,Restauració!$A$20,Restauració!$A$26)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(Restauració!$K$9,Restauració!$K$15,Restauració!$K$21,Restauració!$K$27)</c:f>
              <c:numCache>
                <c:formatCode>0.0</c:formatCode>
                <c:ptCount val="4"/>
                <c:pt idx="0">
                  <c:v>0.0</c:v>
                </c:pt>
                <c:pt idx="1">
                  <c:v>30.47619047619047</c:v>
                </c:pt>
                <c:pt idx="2">
                  <c:v>22.0</c:v>
                </c:pt>
                <c:pt idx="3" formatCode="General">
                  <c:v>29.0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5437320"/>
        <c:axId val="2115440376"/>
      </c:lineChart>
      <c:catAx>
        <c:axId val="2115437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5440376"/>
        <c:crosses val="autoZero"/>
        <c:auto val="1"/>
        <c:lblAlgn val="ctr"/>
        <c:lblOffset val="100"/>
        <c:noMultiLvlLbl val="0"/>
      </c:catAx>
      <c:valAx>
        <c:axId val="21154403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54373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TOTAL RESTAURACIÓ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Restauració!$I$1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(Restauració!$A$2,Restauració!$A$8,Restauració!$A$13,Restauració!$A$19,Restauració!$A$25)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(Restauració!$I$4,Restauració!$I$10,Restauració!$I$16,Restauració!$I$22,Restauració!$I$28)</c:f>
              <c:numCache>
                <c:formatCode>0.0</c:formatCode>
                <c:ptCount val="5"/>
                <c:pt idx="0">
                  <c:v>53.73831775700934</c:v>
                </c:pt>
                <c:pt idx="1">
                  <c:v>52.45901639344262</c:v>
                </c:pt>
                <c:pt idx="2">
                  <c:v>54.9618320610687</c:v>
                </c:pt>
                <c:pt idx="3">
                  <c:v>59.9009900990099</c:v>
                </c:pt>
                <c:pt idx="4" formatCode="0.00">
                  <c:v>59.1016548463357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Restauració!$J$1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(Restauració!$A$2,Restauració!$A$8,Restauració!$A$13,Restauració!$A$19,Restauració!$A$25)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(Restauració!$J$4,Restauració!$J$10,Restauració!$J$16,Restauració!$J$22,Restauració!$J$28)</c:f>
              <c:numCache>
                <c:formatCode>0.0</c:formatCode>
                <c:ptCount val="5"/>
                <c:pt idx="0">
                  <c:v>22.42990654205607</c:v>
                </c:pt>
                <c:pt idx="1">
                  <c:v>22.29508196721311</c:v>
                </c:pt>
                <c:pt idx="2">
                  <c:v>22.39185750636132</c:v>
                </c:pt>
                <c:pt idx="3">
                  <c:v>19.8019801980198</c:v>
                </c:pt>
                <c:pt idx="4" formatCode="0.00">
                  <c:v>19.14893617021277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Restauració!$K$1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(Restauració!$A$2,Restauració!$A$8,Restauració!$A$13,Restauració!$A$19,Restauració!$A$25)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(Restauració!$K$4,Restauració!$K$10,Restauració!$K$16,Restauració!$K$22,Restauració!$K$28)</c:f>
              <c:numCache>
                <c:formatCode>0.0</c:formatCode>
                <c:ptCount val="5"/>
                <c:pt idx="0">
                  <c:v>23.83177570093458</c:v>
                </c:pt>
                <c:pt idx="1">
                  <c:v>25.24590163934426</c:v>
                </c:pt>
                <c:pt idx="2">
                  <c:v>22.64631043256998</c:v>
                </c:pt>
                <c:pt idx="3">
                  <c:v>20.2970297029703</c:v>
                </c:pt>
                <c:pt idx="4" formatCode="0.00">
                  <c:v>21.74940898345154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5493288"/>
        <c:axId val="2115496408"/>
      </c:lineChart>
      <c:catAx>
        <c:axId val="211549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5496408"/>
        <c:crosses val="autoZero"/>
        <c:auto val="1"/>
        <c:lblAlgn val="ctr"/>
        <c:lblOffset val="100"/>
        <c:noMultiLvlLbl val="0"/>
      </c:catAx>
      <c:valAx>
        <c:axId val="211549640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54932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AUDIOVISUALS GANDIA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Audiovisuals!$I$1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(Audiovisuals!$A$3,Audiovisuals!$A$9,Audiovisuals!$A$14,Audiovisuals!$A$21,Audiovisuals!$A$28)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(Audiovisuals!$I$2,Audiovisuals!$I$7,Audiovisuals!$I$13,Audiovisuals!$I$19,Audiovisuals!$I$25)</c:f>
              <c:numCache>
                <c:formatCode>0.0</c:formatCode>
                <c:ptCount val="5"/>
                <c:pt idx="0">
                  <c:v>68.53932584269663</c:v>
                </c:pt>
                <c:pt idx="1">
                  <c:v>71.7948717948718</c:v>
                </c:pt>
                <c:pt idx="2">
                  <c:v>75.82417582417582</c:v>
                </c:pt>
                <c:pt idx="3">
                  <c:v>71.42857142857143</c:v>
                </c:pt>
                <c:pt idx="4" formatCode="General">
                  <c:v>74.71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Audiovisuals!$J$1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(Audiovisuals!$A$3,Audiovisuals!$A$9,Audiovisuals!$A$14,Audiovisuals!$A$21,Audiovisuals!$A$28)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(Audiovisuals!$J$2,Audiovisuals!$J$7,Audiovisuals!$J$13,Audiovisuals!$J$19,Audiovisuals!$J$25)</c:f>
              <c:numCache>
                <c:formatCode>0.0</c:formatCode>
                <c:ptCount val="5"/>
                <c:pt idx="0">
                  <c:v>13.48314606741573</c:v>
                </c:pt>
                <c:pt idx="1">
                  <c:v>14.1025641025641</c:v>
                </c:pt>
                <c:pt idx="2">
                  <c:v>16.48351648351648</c:v>
                </c:pt>
                <c:pt idx="3">
                  <c:v>19.04761904761905</c:v>
                </c:pt>
                <c:pt idx="4" formatCode="General">
                  <c:v>12.64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Audiovisuals!$K$1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(Audiovisuals!$A$3,Audiovisuals!$A$9,Audiovisuals!$A$14,Audiovisuals!$A$21,Audiovisuals!$A$28)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(Audiovisuals!$K$2,Audiovisuals!$K$7,Audiovisuals!$K$13,Audiovisuals!$K$19,Audiovisuals!$K$25)</c:f>
              <c:numCache>
                <c:formatCode>0.0</c:formatCode>
                <c:ptCount val="5"/>
                <c:pt idx="0">
                  <c:v>17.97752808988764</c:v>
                </c:pt>
                <c:pt idx="1">
                  <c:v>14.1025641025641</c:v>
                </c:pt>
                <c:pt idx="2">
                  <c:v>7.692307692307692</c:v>
                </c:pt>
                <c:pt idx="3">
                  <c:v>9.523809523809523</c:v>
                </c:pt>
                <c:pt idx="4" formatCode="General">
                  <c:v>12.65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5569496"/>
        <c:axId val="2115572552"/>
      </c:lineChart>
      <c:catAx>
        <c:axId val="2115569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5572552"/>
        <c:crosses val="autoZero"/>
        <c:auto val="1"/>
        <c:lblAlgn val="ctr"/>
        <c:lblOffset val="100"/>
        <c:noMultiLvlLbl val="0"/>
      </c:catAx>
      <c:valAx>
        <c:axId val="21155725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55694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SEGON AUDIOVISUALS </a:t>
            </a:r>
            <a:r>
              <a:rPr lang="es-ES" sz="1800" b="1" i="0" baseline="0">
                <a:effectLst/>
              </a:rPr>
              <a:t>GANDIA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Audiovisuals!$I$1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(Audiovisuals!$A$3,Audiovisuals!$A$8,Audiovisuals!$A$15,Audiovisuals!$A$20,Audiovisuals!$A$27)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(Audiovisuals!$I$3,Audiovisuals!$I$8,Audiovisuals!$I$14,Audiovisuals!$I$20,Audiovisuals!$I$26)</c:f>
              <c:numCache>
                <c:formatCode>0.0</c:formatCode>
                <c:ptCount val="5"/>
                <c:pt idx="0">
                  <c:v>59.03614457831326</c:v>
                </c:pt>
                <c:pt idx="1">
                  <c:v>66.66666666666667</c:v>
                </c:pt>
                <c:pt idx="2">
                  <c:v>62.16216216216216</c:v>
                </c:pt>
                <c:pt idx="3">
                  <c:v>67.85714285714286</c:v>
                </c:pt>
                <c:pt idx="4" formatCode="General">
                  <c:v>70.23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Audiovisuals!$J$1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(Audiovisuals!$A$3,Audiovisuals!$A$8,Audiovisuals!$A$15,Audiovisuals!$A$20,Audiovisuals!$A$27)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(Audiovisuals!$J$3,Audiovisuals!$J$8,Audiovisuals!$J$14,Audiovisuals!$J$20,Audiovisuals!$J$26)</c:f>
              <c:numCache>
                <c:formatCode>0.0</c:formatCode>
                <c:ptCount val="5"/>
                <c:pt idx="0">
                  <c:v>16.86746987951807</c:v>
                </c:pt>
                <c:pt idx="1">
                  <c:v>20.23809523809524</c:v>
                </c:pt>
                <c:pt idx="2">
                  <c:v>32.43243243243244</c:v>
                </c:pt>
                <c:pt idx="3">
                  <c:v>22.61904761904762</c:v>
                </c:pt>
                <c:pt idx="4" formatCode="General">
                  <c:v>21.42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Audiovisuals!$K$1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(Audiovisuals!$A$3,Audiovisuals!$A$8,Audiovisuals!$A$15,Audiovisuals!$A$20,Audiovisuals!$A$27)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(Audiovisuals!$K$3,Audiovisuals!$K$8,Audiovisuals!$K$14,Audiovisuals!$K$20,Audiovisuals!$K$26)</c:f>
              <c:numCache>
                <c:formatCode>0.0</c:formatCode>
                <c:ptCount val="5"/>
                <c:pt idx="0">
                  <c:v>24.09638554216868</c:v>
                </c:pt>
                <c:pt idx="1">
                  <c:v>13.09523809523809</c:v>
                </c:pt>
                <c:pt idx="2">
                  <c:v>5.405405405405405</c:v>
                </c:pt>
                <c:pt idx="3">
                  <c:v>9.523809523809523</c:v>
                </c:pt>
                <c:pt idx="4" formatCode="General">
                  <c:v>8.35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6115688"/>
        <c:axId val="2116118744"/>
      </c:lineChart>
      <c:catAx>
        <c:axId val="2116115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6118744"/>
        <c:crosses val="autoZero"/>
        <c:auto val="1"/>
        <c:lblAlgn val="ctr"/>
        <c:lblOffset val="100"/>
        <c:noMultiLvlLbl val="0"/>
      </c:catAx>
      <c:valAx>
        <c:axId val="211611874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61156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TERCER AUDIOVISUALS </a:t>
            </a:r>
            <a:r>
              <a:rPr lang="es-ES" sz="1800" b="1" i="0" baseline="0">
                <a:effectLst/>
              </a:rPr>
              <a:t>GANDIA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Audiovisuals!$I$1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(Audiovisuals!$A$3,Audiovisuals!$A$9,Audiovisuals!$A$15,Audiovisuals!$A$20,Audiovisuals!$A$27)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(Audiovisuals!$I$4,Audiovisuals!$I$9,Audiovisuals!$I$15,Audiovisuals!$I$21,Audiovisuals!$I$27)</c:f>
              <c:numCache>
                <c:formatCode>0.0</c:formatCode>
                <c:ptCount val="5"/>
                <c:pt idx="0">
                  <c:v>49.01960784313726</c:v>
                </c:pt>
                <c:pt idx="1">
                  <c:v>60.81081081081081</c:v>
                </c:pt>
                <c:pt idx="2">
                  <c:v>66.66666666666667</c:v>
                </c:pt>
                <c:pt idx="3">
                  <c:v>62.5</c:v>
                </c:pt>
                <c:pt idx="4" formatCode="General">
                  <c:v>62.35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Audiovisuals!$J$1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(Audiovisuals!$A$3,Audiovisuals!$A$9,Audiovisuals!$A$15,Audiovisuals!$A$20,Audiovisuals!$A$27)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(Audiovisuals!$J$4,Audiovisuals!$J$9,Audiovisuals!$J$15,Audiovisuals!$J$21,Audiovisuals!$J$27)</c:f>
              <c:numCache>
                <c:formatCode>0.0</c:formatCode>
                <c:ptCount val="5"/>
                <c:pt idx="0">
                  <c:v>16.66666666666667</c:v>
                </c:pt>
                <c:pt idx="1">
                  <c:v>17.56756756756757</c:v>
                </c:pt>
                <c:pt idx="2">
                  <c:v>20.68965517241379</c:v>
                </c:pt>
                <c:pt idx="3">
                  <c:v>25.0</c:v>
                </c:pt>
                <c:pt idx="4" formatCode="General">
                  <c:v>21.17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Audiovisuals!$K$1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(Audiovisuals!$A$3,Audiovisuals!$A$9,Audiovisuals!$A$15,Audiovisuals!$A$20,Audiovisuals!$A$27)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(Audiovisuals!$K$4,Audiovisuals!$K$9,Audiovisuals!$K$15,Audiovisuals!$K$21,Audiovisuals!$K$27)</c:f>
              <c:numCache>
                <c:formatCode>0.0</c:formatCode>
                <c:ptCount val="5"/>
                <c:pt idx="0">
                  <c:v>34.31372549019608</c:v>
                </c:pt>
                <c:pt idx="1">
                  <c:v>21.62162162162162</c:v>
                </c:pt>
                <c:pt idx="2">
                  <c:v>12.64367816091954</c:v>
                </c:pt>
                <c:pt idx="3">
                  <c:v>12.5</c:v>
                </c:pt>
                <c:pt idx="4" formatCode="General">
                  <c:v>16.48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7154104"/>
        <c:axId val="2117157160"/>
      </c:lineChart>
      <c:catAx>
        <c:axId val="2117154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7157160"/>
        <c:crosses val="autoZero"/>
        <c:auto val="1"/>
        <c:lblAlgn val="ctr"/>
        <c:lblOffset val="100"/>
        <c:noMultiLvlLbl val="0"/>
      </c:catAx>
      <c:valAx>
        <c:axId val="21171571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71541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MECÀNICA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Mecànica!$I$1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(Mecànica!$A$4,Mecànica!$A$14,Mecànica!$A$23,Mecànica!$A$31:$A$32,Mecànica!$A$32,Mecànica!$A$43)</c:f>
              <c:numCache>
                <c:formatCode>General</c:formatCode>
                <c:ptCount val="7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2014.0</c:v>
                </c:pt>
                <c:pt idx="5">
                  <c:v>2014.0</c:v>
                </c:pt>
                <c:pt idx="6">
                  <c:v>2015.0</c:v>
                </c:pt>
              </c:numCache>
            </c:numRef>
          </c:cat>
          <c:val>
            <c:numRef>
              <c:f>(Mecànica!$I$5,Mecànica!$I$13,Mecànica!$I$23,Mecànica!$I$33,Mecànica!$I$43)</c:f>
              <c:numCache>
                <c:formatCode>0.0</c:formatCode>
                <c:ptCount val="5"/>
                <c:pt idx="0">
                  <c:v>75.67567567567568</c:v>
                </c:pt>
                <c:pt idx="1">
                  <c:v>70.92511013215859</c:v>
                </c:pt>
                <c:pt idx="2">
                  <c:v>65.36796536796536</c:v>
                </c:pt>
                <c:pt idx="3">
                  <c:v>68.72964169381107</c:v>
                </c:pt>
                <c:pt idx="4" formatCode="General">
                  <c:v>73.47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Mecànica!$J$1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(Mecànica!$A$4,Mecànica!$A$14,Mecànica!$A$23,Mecànica!$A$31:$A$32,Mecànica!$A$32,Mecànica!$A$43)</c:f>
              <c:numCache>
                <c:formatCode>General</c:formatCode>
                <c:ptCount val="7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2014.0</c:v>
                </c:pt>
                <c:pt idx="5">
                  <c:v>2014.0</c:v>
                </c:pt>
                <c:pt idx="6">
                  <c:v>2015.0</c:v>
                </c:pt>
              </c:numCache>
            </c:numRef>
          </c:cat>
          <c:val>
            <c:numRef>
              <c:f>(Mecànica!$J$5,Mecànica!$J$13,Mecànica!$J$23,Mecànica!$J$33,Mecànica!$J$43)</c:f>
              <c:numCache>
                <c:formatCode>0.0</c:formatCode>
                <c:ptCount val="5"/>
                <c:pt idx="0">
                  <c:v>10.81081081081081</c:v>
                </c:pt>
                <c:pt idx="1">
                  <c:v>12.77533039647577</c:v>
                </c:pt>
                <c:pt idx="2">
                  <c:v>14.28571428571429</c:v>
                </c:pt>
                <c:pt idx="3">
                  <c:v>13.35504885993485</c:v>
                </c:pt>
                <c:pt idx="4" formatCode="General">
                  <c:v>15.41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Mecànica!$K$1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(Mecànica!$A$4,Mecànica!$A$14,Mecànica!$A$23,Mecànica!$A$31:$A$32,Mecànica!$A$32,Mecànica!$A$43)</c:f>
              <c:numCache>
                <c:formatCode>General</c:formatCode>
                <c:ptCount val="7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2014.0</c:v>
                </c:pt>
                <c:pt idx="5">
                  <c:v>2014.0</c:v>
                </c:pt>
                <c:pt idx="6">
                  <c:v>2015.0</c:v>
                </c:pt>
              </c:numCache>
            </c:numRef>
          </c:cat>
          <c:val>
            <c:numRef>
              <c:f>(Mecànica!$K$5,Mecànica!$K$13,Mecànica!$K$23,Mecànica!$K$33,Mecànica!$K$43)</c:f>
              <c:numCache>
                <c:formatCode>0.0</c:formatCode>
                <c:ptCount val="5"/>
                <c:pt idx="0">
                  <c:v>13.51351351351351</c:v>
                </c:pt>
                <c:pt idx="1">
                  <c:v>16.29955947136564</c:v>
                </c:pt>
                <c:pt idx="2">
                  <c:v>20.34632034632035</c:v>
                </c:pt>
                <c:pt idx="3">
                  <c:v>17.91530944625407</c:v>
                </c:pt>
                <c:pt idx="4" formatCode="General">
                  <c:v>11.12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7871368"/>
        <c:axId val="2107874424"/>
      </c:lineChart>
      <c:catAx>
        <c:axId val="2107871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7874424"/>
        <c:crosses val="autoZero"/>
        <c:auto val="1"/>
        <c:lblAlgn val="ctr"/>
        <c:lblOffset val="100"/>
        <c:noMultiLvlLbl val="0"/>
      </c:catAx>
      <c:valAx>
        <c:axId val="21078744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7871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QUART AUDIOVISUALS </a:t>
            </a:r>
            <a:r>
              <a:rPr lang="es-ES" sz="1800" b="1" i="0" baseline="0">
                <a:effectLst/>
              </a:rPr>
              <a:t>GANDIA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Audiovisuals!$I$1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(Audiovisuals!$A$9,Audiovisuals!$A$15,Audiovisuals!$A$21,Audiovisuals!$A$27)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(Audiovisuals!$I$10,Audiovisuals!$I$16,Audiovisuals!$I$22,Audiovisuals!$I$28)</c:f>
              <c:numCache>
                <c:formatCode>0.0</c:formatCode>
                <c:ptCount val="4"/>
                <c:pt idx="0">
                  <c:v>38.88888888888889</c:v>
                </c:pt>
                <c:pt idx="1">
                  <c:v>44.27480916030535</c:v>
                </c:pt>
                <c:pt idx="2">
                  <c:v>51.49253731343283</c:v>
                </c:pt>
                <c:pt idx="3" formatCode="General">
                  <c:v>54.7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Audiovisuals!$J$1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(Audiovisuals!$A$9,Audiovisuals!$A$15,Audiovisuals!$A$21,Audiovisuals!$A$27)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(Audiovisuals!$J$10,Audiovisuals!$J$16,Audiovisuals!$J$22,Audiovisuals!$J$28)</c:f>
              <c:numCache>
                <c:formatCode>0.0</c:formatCode>
                <c:ptCount val="4"/>
                <c:pt idx="0">
                  <c:v>21.2962962962963</c:v>
                </c:pt>
                <c:pt idx="1">
                  <c:v>15.26717557251908</c:v>
                </c:pt>
                <c:pt idx="2">
                  <c:v>16.41791044776119</c:v>
                </c:pt>
                <c:pt idx="3" formatCode="General">
                  <c:v>20.51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Audiovisuals!$K$1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(Audiovisuals!$A$9,Audiovisuals!$A$15,Audiovisuals!$A$21,Audiovisuals!$A$27)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(Audiovisuals!$K$10,Audiovisuals!$K$16,Audiovisuals!$K$22,Audiovisuals!$K$28)</c:f>
              <c:numCache>
                <c:formatCode>0.0</c:formatCode>
                <c:ptCount val="4"/>
                <c:pt idx="0">
                  <c:v>39.81481481481482</c:v>
                </c:pt>
                <c:pt idx="1">
                  <c:v>40.45801526717557</c:v>
                </c:pt>
                <c:pt idx="2">
                  <c:v>32.08955223880597</c:v>
                </c:pt>
                <c:pt idx="3" formatCode="General">
                  <c:v>24.79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7217304"/>
        <c:axId val="2117220360"/>
      </c:lineChart>
      <c:catAx>
        <c:axId val="2117217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7220360"/>
        <c:crosses val="autoZero"/>
        <c:auto val="1"/>
        <c:lblAlgn val="ctr"/>
        <c:lblOffset val="100"/>
        <c:noMultiLvlLbl val="0"/>
      </c:catAx>
      <c:valAx>
        <c:axId val="21172203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72173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TOTAL AUDIOVISUALS GANDIA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Audiovisuals!$I$1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(Audiovisuals!$A$3,Audiovisuals!$A$8,Audiovisuals!$A$14,Audiovisuals!$A$20,Audiovisuals!$A$26)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(Audiovisuals!$I$5,Audiovisuals!$I$11,Audiovisuals!$I$17,Audiovisuals!$I$23,Audiovisuals!$I$29)</c:f>
              <c:numCache>
                <c:formatCode>0.0</c:formatCode>
                <c:ptCount val="5"/>
                <c:pt idx="0">
                  <c:v>58.39416058394161</c:v>
                </c:pt>
                <c:pt idx="1">
                  <c:v>57.84883720930232</c:v>
                </c:pt>
                <c:pt idx="2">
                  <c:v>60.31331592689294</c:v>
                </c:pt>
                <c:pt idx="3">
                  <c:v>61.78010471204188</c:v>
                </c:pt>
                <c:pt idx="4" formatCode="0.00">
                  <c:v>64.6112600536193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Audiovisuals!$J$1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(Audiovisuals!$A$3,Audiovisuals!$A$8,Audiovisuals!$A$14,Audiovisuals!$A$20,Audiovisuals!$A$26)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(Audiovisuals!$J$5,Audiovisuals!$J$11,Audiovisuals!$J$17,Audiovisuals!$J$23,Audiovisuals!$J$29)</c:f>
              <c:numCache>
                <c:formatCode>0.0</c:formatCode>
                <c:ptCount val="5"/>
                <c:pt idx="0">
                  <c:v>15.69343065693431</c:v>
                </c:pt>
                <c:pt idx="1">
                  <c:v>18.6046511627907</c:v>
                </c:pt>
                <c:pt idx="2">
                  <c:v>20.10443864229765</c:v>
                </c:pt>
                <c:pt idx="3">
                  <c:v>20.15706806282722</c:v>
                </c:pt>
                <c:pt idx="4" formatCode="0.00">
                  <c:v>19.0348525469169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Audiovisuals!$K$1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(Audiovisuals!$A$3,Audiovisuals!$A$8,Audiovisuals!$A$14,Audiovisuals!$A$20,Audiovisuals!$A$26)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(Audiovisuals!$K$5,Audiovisuals!$K$11,Audiovisuals!$K$17,Audiovisuals!$K$23,Audiovisuals!$K$29)</c:f>
              <c:numCache>
                <c:formatCode>0.0</c:formatCode>
                <c:ptCount val="5"/>
                <c:pt idx="0">
                  <c:v>25.91240875912409</c:v>
                </c:pt>
                <c:pt idx="1">
                  <c:v>23.54651162790698</c:v>
                </c:pt>
                <c:pt idx="2">
                  <c:v>19.5822454308094</c:v>
                </c:pt>
                <c:pt idx="3">
                  <c:v>18.06282722513089</c:v>
                </c:pt>
                <c:pt idx="4" formatCode="0.00">
                  <c:v>16.35388739946381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7273976"/>
        <c:axId val="2117277096"/>
      </c:lineChart>
      <c:catAx>
        <c:axId val="2117273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7277096"/>
        <c:crosses val="autoZero"/>
        <c:auto val="1"/>
        <c:lblAlgn val="ctr"/>
        <c:lblOffset val="100"/>
        <c:noMultiLvlLbl val="0"/>
      </c:catAx>
      <c:valAx>
        <c:axId val="21172770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72739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AMBIENTALS </a:t>
            </a:r>
            <a:r>
              <a:rPr lang="es-ES" sz="1800" b="1" i="0" u="none" strike="noStrike" baseline="0">
                <a:effectLst/>
              </a:rPr>
              <a:t>GANDIA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Ambien!$I$1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(Ambien!$A$3,Ambien!$A$8:$A$9,Ambien!$A$15,Ambien!$A$20)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2012.0</c:v>
                </c:pt>
                <c:pt idx="3">
                  <c:v>2013.0</c:v>
                </c:pt>
                <c:pt idx="4">
                  <c:v>2014.0</c:v>
                </c:pt>
              </c:numCache>
            </c:numRef>
          </c:cat>
          <c:val>
            <c:numRef>
              <c:f>(Ambien!$I$2,Ambien!$I$7,Ambien!$I$13,Ambien!$I$19,Ambien!$I$25)</c:f>
              <c:numCache>
                <c:formatCode>0.0</c:formatCode>
                <c:ptCount val="5"/>
                <c:pt idx="0">
                  <c:v>41.66666666666666</c:v>
                </c:pt>
                <c:pt idx="1">
                  <c:v>51.02040816326531</c:v>
                </c:pt>
                <c:pt idx="2">
                  <c:v>44.0</c:v>
                </c:pt>
                <c:pt idx="3">
                  <c:v>49.12280701754386</c:v>
                </c:pt>
                <c:pt idx="4" formatCode="General">
                  <c:v>56.66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Ambien!$J$1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(Ambien!$A$3,Ambien!$A$8:$A$9,Ambien!$A$15,Ambien!$A$20)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2012.0</c:v>
                </c:pt>
                <c:pt idx="3">
                  <c:v>2013.0</c:v>
                </c:pt>
                <c:pt idx="4">
                  <c:v>2014.0</c:v>
                </c:pt>
              </c:numCache>
            </c:numRef>
          </c:cat>
          <c:val>
            <c:numRef>
              <c:f>(Ambien!$J$2,Ambien!$J$7,Ambien!$J$13,Ambien!$J$19,Ambien!$J$25)</c:f>
              <c:numCache>
                <c:formatCode>0.0</c:formatCode>
                <c:ptCount val="5"/>
                <c:pt idx="0">
                  <c:v>38.33333333333334</c:v>
                </c:pt>
                <c:pt idx="1">
                  <c:v>30.61224489795918</c:v>
                </c:pt>
                <c:pt idx="2">
                  <c:v>40.0</c:v>
                </c:pt>
                <c:pt idx="3">
                  <c:v>36.8421052631579</c:v>
                </c:pt>
                <c:pt idx="4" formatCode="General">
                  <c:v>33.33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Ambien!$K$1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(Ambien!$A$3,Ambien!$A$8:$A$9,Ambien!$A$15,Ambien!$A$20)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2012.0</c:v>
                </c:pt>
                <c:pt idx="3">
                  <c:v>2013.0</c:v>
                </c:pt>
                <c:pt idx="4">
                  <c:v>2014.0</c:v>
                </c:pt>
              </c:numCache>
            </c:numRef>
          </c:cat>
          <c:val>
            <c:numRef>
              <c:f>(Ambien!$K$2,Ambien!$K$7,Ambien!$K$13,Ambien!$K$19,Ambien!$K$25)</c:f>
              <c:numCache>
                <c:formatCode>0.0</c:formatCode>
                <c:ptCount val="5"/>
                <c:pt idx="0">
                  <c:v>20.0</c:v>
                </c:pt>
                <c:pt idx="1">
                  <c:v>18.36734693877551</c:v>
                </c:pt>
                <c:pt idx="2">
                  <c:v>16.0</c:v>
                </c:pt>
                <c:pt idx="3">
                  <c:v>14.03508771929824</c:v>
                </c:pt>
                <c:pt idx="4" formatCode="General">
                  <c:v>10.01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6198760"/>
        <c:axId val="2116201816"/>
      </c:lineChart>
      <c:catAx>
        <c:axId val="2116198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6201816"/>
        <c:crosses val="autoZero"/>
        <c:auto val="1"/>
        <c:lblAlgn val="ctr"/>
        <c:lblOffset val="100"/>
        <c:noMultiLvlLbl val="0"/>
      </c:catAx>
      <c:valAx>
        <c:axId val="21162018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61987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AMBIENTALS </a:t>
            </a:r>
            <a:r>
              <a:rPr lang="es-ES" sz="1800" b="1" i="0" u="none" strike="noStrike" baseline="0">
                <a:effectLst/>
              </a:rPr>
              <a:t>GANDIA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Ambien!$I$1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(Ambien!$A$3,Ambien!$A$8,Ambien!$A$15,Ambien!$A$21,Ambien!$A$27)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(Ambien!$I$3,Ambien!$I$8,Ambien!$I$14,Ambien!$I$20,Ambien!$I$26)</c:f>
              <c:numCache>
                <c:formatCode>0.0</c:formatCode>
                <c:ptCount val="5"/>
                <c:pt idx="0">
                  <c:v>36.58536585365854</c:v>
                </c:pt>
                <c:pt idx="1">
                  <c:v>31.11111111111111</c:v>
                </c:pt>
                <c:pt idx="2">
                  <c:v>36.11111111111111</c:v>
                </c:pt>
                <c:pt idx="3">
                  <c:v>52.27272727272727</c:v>
                </c:pt>
                <c:pt idx="4" formatCode="General">
                  <c:v>44.64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Ambien!$J$1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(Ambien!$A$3,Ambien!$A$8,Ambien!$A$15,Ambien!$A$21,Ambien!$A$27)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(Ambien!$J$3,Ambien!$J$8,Ambien!$J$14,Ambien!$J$20,Ambien!$J$26)</c:f>
              <c:numCache>
                <c:formatCode>0.0</c:formatCode>
                <c:ptCount val="5"/>
                <c:pt idx="0">
                  <c:v>48.78048780487805</c:v>
                </c:pt>
                <c:pt idx="1">
                  <c:v>53.33333333333334</c:v>
                </c:pt>
                <c:pt idx="2">
                  <c:v>44.44444444444444</c:v>
                </c:pt>
                <c:pt idx="3">
                  <c:v>45.45454545454545</c:v>
                </c:pt>
                <c:pt idx="4" formatCode="General">
                  <c:v>48.21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Ambien!$K$1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(Ambien!$A$3,Ambien!$A$8,Ambien!$A$15,Ambien!$A$21,Ambien!$A$27)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(Ambien!$K$3,Ambien!$K$8,Ambien!$K$14,Ambien!$K$20,Ambien!$K$26)</c:f>
              <c:numCache>
                <c:formatCode>0.0</c:formatCode>
                <c:ptCount val="5"/>
                <c:pt idx="0">
                  <c:v>14.63414634146342</c:v>
                </c:pt>
                <c:pt idx="1">
                  <c:v>15.55555555555556</c:v>
                </c:pt>
                <c:pt idx="2">
                  <c:v>19.44444444444444</c:v>
                </c:pt>
                <c:pt idx="3">
                  <c:v>2.272727272727272</c:v>
                </c:pt>
                <c:pt idx="4" formatCode="General">
                  <c:v>7.15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5596312"/>
        <c:axId val="2115599368"/>
      </c:lineChart>
      <c:catAx>
        <c:axId val="2115596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5599368"/>
        <c:crosses val="autoZero"/>
        <c:auto val="1"/>
        <c:lblAlgn val="ctr"/>
        <c:lblOffset val="100"/>
        <c:noMultiLvlLbl val="0"/>
      </c:catAx>
      <c:valAx>
        <c:axId val="21155993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55963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AMBIENTALS </a:t>
            </a:r>
            <a:r>
              <a:rPr lang="es-ES" sz="1800" b="1" i="0" u="none" strike="noStrike" baseline="0">
                <a:effectLst/>
              </a:rPr>
              <a:t>GANDIA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Ambien!$I$1</c:f>
              <c:strCache>
                <c:ptCount val="1"/>
                <c:pt idx="0">
                  <c:v>%CASTELLÀ</c:v>
                </c:pt>
              </c:strCache>
            </c:strRef>
          </c:tx>
          <c:val>
            <c:numRef>
              <c:f>(Ambien!$I$4,Ambien!$I$9,Ambien!$I$15,Ambien!$I$21,Ambien!$I$27)</c:f>
              <c:numCache>
                <c:formatCode>0.0</c:formatCode>
                <c:ptCount val="5"/>
                <c:pt idx="0">
                  <c:v>40.0</c:v>
                </c:pt>
                <c:pt idx="1">
                  <c:v>42.22222222222222</c:v>
                </c:pt>
                <c:pt idx="2">
                  <c:v>30.61224489795918</c:v>
                </c:pt>
                <c:pt idx="3">
                  <c:v>31.57894736842105</c:v>
                </c:pt>
                <c:pt idx="4" formatCode="General">
                  <c:v>44.68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Ambien!$J$1</c:f>
              <c:strCache>
                <c:ptCount val="1"/>
                <c:pt idx="0">
                  <c:v>%VALENCIÀ</c:v>
                </c:pt>
              </c:strCache>
            </c:strRef>
          </c:tx>
          <c:val>
            <c:numRef>
              <c:f>(Ambien!$J$4,Ambien!$J$9,Ambien!$J$15,Ambien!$J$21,Ambien!$J$27)</c:f>
              <c:numCache>
                <c:formatCode>0.0</c:formatCode>
                <c:ptCount val="5"/>
                <c:pt idx="0">
                  <c:v>22.85714285714286</c:v>
                </c:pt>
                <c:pt idx="1">
                  <c:v>51.11111111111111</c:v>
                </c:pt>
                <c:pt idx="2">
                  <c:v>55.10204081632653</c:v>
                </c:pt>
                <c:pt idx="3">
                  <c:v>39.47368421052632</c:v>
                </c:pt>
                <c:pt idx="4" formatCode="General">
                  <c:v>34.04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Ambien!$K$1</c:f>
              <c:strCache>
                <c:ptCount val="1"/>
                <c:pt idx="0">
                  <c:v>%INDISTINT</c:v>
                </c:pt>
              </c:strCache>
            </c:strRef>
          </c:tx>
          <c:val>
            <c:numRef>
              <c:f>(Ambien!$K$4,Ambien!$K$9,Ambien!$K$15,Ambien!$K$21,Ambien!$K$27)</c:f>
              <c:numCache>
                <c:formatCode>0.0</c:formatCode>
                <c:ptCount val="5"/>
                <c:pt idx="0">
                  <c:v>37.14285714285714</c:v>
                </c:pt>
                <c:pt idx="1">
                  <c:v>6.666666666666667</c:v>
                </c:pt>
                <c:pt idx="2">
                  <c:v>14.28571428571429</c:v>
                </c:pt>
                <c:pt idx="3">
                  <c:v>28.94736842105263</c:v>
                </c:pt>
                <c:pt idx="4" formatCode="General">
                  <c:v>21.28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7317368"/>
        <c:axId val="2117320424"/>
      </c:lineChart>
      <c:catAx>
        <c:axId val="2117317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7320424"/>
        <c:crosses val="autoZero"/>
        <c:auto val="1"/>
        <c:lblAlgn val="ctr"/>
        <c:lblOffset val="100"/>
        <c:noMultiLvlLbl val="0"/>
      </c:catAx>
      <c:valAx>
        <c:axId val="21173204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73173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AMBIENTALS </a:t>
            </a:r>
            <a:r>
              <a:rPr lang="es-ES" sz="1800" b="1" i="0" u="none" strike="noStrike" baseline="0">
                <a:effectLst/>
              </a:rPr>
              <a:t>GANDIA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Ambien!$I$1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(Ambien!$A$9,Ambien!$A$15,Ambien!$A$22,Ambien!$A$27)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(Ambien!$I$10,Ambien!$I$16,Ambien!$I$22,Ambien!$I$28)</c:f>
              <c:numCache>
                <c:formatCode>0.0</c:formatCode>
                <c:ptCount val="4"/>
                <c:pt idx="0">
                  <c:v>23.91304347826087</c:v>
                </c:pt>
                <c:pt idx="1">
                  <c:v>25.64102564102564</c:v>
                </c:pt>
                <c:pt idx="2">
                  <c:v>20.2020202020202</c:v>
                </c:pt>
                <c:pt idx="3" formatCode="General">
                  <c:v>27.69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Ambien!$J$1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(Ambien!$A$9,Ambien!$A$15,Ambien!$A$22,Ambien!$A$27)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(Ambien!$J$10,Ambien!$J$16,Ambien!$J$22,Ambien!$J$28)</c:f>
              <c:numCache>
                <c:formatCode>0.0</c:formatCode>
                <c:ptCount val="4"/>
                <c:pt idx="0">
                  <c:v>13.04347826086956</c:v>
                </c:pt>
                <c:pt idx="1">
                  <c:v>28.2051282051282</c:v>
                </c:pt>
                <c:pt idx="2">
                  <c:v>34.34343434343435</c:v>
                </c:pt>
                <c:pt idx="3" formatCode="General">
                  <c:v>36.92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Ambien!$K$1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(Ambien!$A$9,Ambien!$A$15,Ambien!$A$22,Ambien!$A$27)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(Ambien!$K$10,Ambien!$K$16,Ambien!$K$22,Ambien!$K$28)</c:f>
              <c:numCache>
                <c:formatCode>0.0</c:formatCode>
                <c:ptCount val="4"/>
                <c:pt idx="0">
                  <c:v>63.04347826086956</c:v>
                </c:pt>
                <c:pt idx="1">
                  <c:v>46.15384615384615</c:v>
                </c:pt>
                <c:pt idx="2">
                  <c:v>45.45454545454545</c:v>
                </c:pt>
                <c:pt idx="3" formatCode="General">
                  <c:v>35.39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6243016"/>
        <c:axId val="2116246072"/>
      </c:lineChart>
      <c:catAx>
        <c:axId val="211624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6246072"/>
        <c:crosses val="autoZero"/>
        <c:auto val="1"/>
        <c:lblAlgn val="ctr"/>
        <c:lblOffset val="100"/>
        <c:noMultiLvlLbl val="0"/>
      </c:catAx>
      <c:valAx>
        <c:axId val="21162460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62430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TOTAL AUDIOVISUALS </a:t>
            </a:r>
            <a:r>
              <a:rPr lang="es-ES" sz="1800" b="1" i="0" u="none" strike="noStrike" baseline="0">
                <a:effectLst/>
              </a:rPr>
              <a:t>GANDIA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Ambien!$I$1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(Ambien!$A$3,Ambien!$A$8,Ambien!$A$14,Ambien!$A$22,Ambien!$A$27)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(Ambien!$I$5,Ambien!$I$11,Ambien!$I$17,Ambien!$I$23,Ambien!$I$29)</c:f>
              <c:numCache>
                <c:formatCode>0.0</c:formatCode>
                <c:ptCount val="5"/>
                <c:pt idx="0">
                  <c:v>39.70588235294117</c:v>
                </c:pt>
                <c:pt idx="1">
                  <c:v>37.2972972972973</c:v>
                </c:pt>
                <c:pt idx="2">
                  <c:v>32.86384976525822</c:v>
                </c:pt>
                <c:pt idx="3">
                  <c:v>34.87394957983193</c:v>
                </c:pt>
                <c:pt idx="4" formatCode="0.00">
                  <c:v>42.98245614035087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Ambien!$J$1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(Ambien!$A$3,Ambien!$A$8,Ambien!$A$14,Ambien!$A$22,Ambien!$A$27)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(Ambien!$J$5,Ambien!$J$11,Ambien!$J$17,Ambien!$J$23,Ambien!$J$29)</c:f>
              <c:numCache>
                <c:formatCode>0.0</c:formatCode>
                <c:ptCount val="5"/>
                <c:pt idx="0">
                  <c:v>37.5</c:v>
                </c:pt>
                <c:pt idx="1">
                  <c:v>36.75675675675676</c:v>
                </c:pt>
                <c:pt idx="2">
                  <c:v>39.90610328638497</c:v>
                </c:pt>
                <c:pt idx="3">
                  <c:v>37.81512605042017</c:v>
                </c:pt>
                <c:pt idx="4" formatCode="0.00">
                  <c:v>38.1578947368421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Ambien!$K$1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(Ambien!$A$3,Ambien!$A$8,Ambien!$A$14,Ambien!$A$22,Ambien!$A$27)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(Ambien!$K$5,Ambien!$K$11,Ambien!$K$17,Ambien!$K$23,Ambien!$K$29)</c:f>
              <c:numCache>
                <c:formatCode>0.0</c:formatCode>
                <c:ptCount val="5"/>
                <c:pt idx="0">
                  <c:v>22.79411764705882</c:v>
                </c:pt>
                <c:pt idx="1">
                  <c:v>25.94594594594595</c:v>
                </c:pt>
                <c:pt idx="2">
                  <c:v>27.23004694835681</c:v>
                </c:pt>
                <c:pt idx="3">
                  <c:v>27.3109243697479</c:v>
                </c:pt>
                <c:pt idx="4" formatCode="0.00">
                  <c:v>18.85964912280702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6314056"/>
        <c:axId val="2116317176"/>
      </c:lineChart>
      <c:catAx>
        <c:axId val="2116314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6317176"/>
        <c:crosses val="autoZero"/>
        <c:auto val="1"/>
        <c:lblAlgn val="ctr"/>
        <c:lblOffset val="100"/>
        <c:noMultiLvlLbl val="0"/>
      </c:catAx>
      <c:valAx>
        <c:axId val="21163171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63140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TEC.</a:t>
            </a:r>
            <a:r>
              <a:rPr lang="es-ES" baseline="0"/>
              <a:t> </a:t>
            </a:r>
            <a:r>
              <a:rPr lang="es-ES"/>
              <a:t>ALIMENTS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'Tec. Alime'!$I$1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('Tec. Alime'!$A$3,'Tec. Alime'!$A$7,'Tec. Alime'!$A$12,'Tec. Alime'!$A$18,'Tec. Alime'!$A$23)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('Tec. Alime'!$I$2,'Tec. Alime'!$I$6,'Tec. Alime'!$I$11,'Tec. Alime'!$I$17,'Tec. Alime'!$I$23)</c:f>
              <c:numCache>
                <c:formatCode>0.0</c:formatCode>
                <c:ptCount val="5"/>
                <c:pt idx="0">
                  <c:v>70.5357142857143</c:v>
                </c:pt>
                <c:pt idx="1">
                  <c:v>81.0</c:v>
                </c:pt>
                <c:pt idx="2">
                  <c:v>65.97938144329896</c:v>
                </c:pt>
                <c:pt idx="3">
                  <c:v>57.7319587628866</c:v>
                </c:pt>
                <c:pt idx="4" formatCode="General">
                  <c:v>76.04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'Tec. Alime'!$J$1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('Tec. Alime'!$A$3,'Tec. Alime'!$A$7,'Tec. Alime'!$A$12,'Tec. Alime'!$A$18,'Tec. Alime'!$A$23)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('Tec. Alime'!$J$2,'Tec. Alime'!$J$6,'Tec. Alime'!$J$11,'Tec. Alime'!$J$17,'Tec. Alime'!$J$23)</c:f>
              <c:numCache>
                <c:formatCode>0.0</c:formatCode>
                <c:ptCount val="5"/>
                <c:pt idx="0">
                  <c:v>16.07142857142857</c:v>
                </c:pt>
                <c:pt idx="1">
                  <c:v>14.0</c:v>
                </c:pt>
                <c:pt idx="2">
                  <c:v>13.4020618556701</c:v>
                </c:pt>
                <c:pt idx="3">
                  <c:v>15.4639175257732</c:v>
                </c:pt>
                <c:pt idx="4" formatCode="General">
                  <c:v>11.45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'Tec. Alime'!$K$1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('Tec. Alime'!$A$3,'Tec. Alime'!$A$7,'Tec. Alime'!$A$12,'Tec. Alime'!$A$18,'Tec. Alime'!$A$23)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('Tec. Alime'!$K$2,'Tec. Alime'!$K$6,'Tec. Alime'!$K$11,'Tec. Alime'!$K$17,'Tec. Alime'!$K$23)</c:f>
              <c:numCache>
                <c:formatCode>0.0</c:formatCode>
                <c:ptCount val="5"/>
                <c:pt idx="0">
                  <c:v>13.39285714285714</c:v>
                </c:pt>
                <c:pt idx="1">
                  <c:v>5.0</c:v>
                </c:pt>
                <c:pt idx="2">
                  <c:v>20.61855670103093</c:v>
                </c:pt>
                <c:pt idx="3">
                  <c:v>26.80412371134021</c:v>
                </c:pt>
                <c:pt idx="4" formatCode="General">
                  <c:v>12.51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6385208"/>
        <c:axId val="2116388264"/>
      </c:lineChart>
      <c:catAx>
        <c:axId val="2116385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6388264"/>
        <c:crosses val="autoZero"/>
        <c:auto val="1"/>
        <c:lblAlgn val="ctr"/>
        <c:lblOffset val="100"/>
        <c:noMultiLvlLbl val="0"/>
      </c:catAx>
      <c:valAx>
        <c:axId val="21163882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63852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TEC. ALIMENTS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'Tec. Alime'!$I$1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('Tec. Alime'!$A$3,'Tec. Alime'!$A$7,'Tec. Alime'!$A$13,'Tec. Alime'!$A$19,'Tec. Alime'!$A$25)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('Tec. Alime'!$I$3,'Tec. Alime'!$I$7,'Tec. Alime'!$I$12,'Tec. Alime'!$I$18,'Tec. Alime'!$I$24)</c:f>
              <c:numCache>
                <c:formatCode>0.0</c:formatCode>
                <c:ptCount val="5"/>
                <c:pt idx="0">
                  <c:v>83.01886792452831</c:v>
                </c:pt>
                <c:pt idx="1">
                  <c:v>71.42857142857143</c:v>
                </c:pt>
                <c:pt idx="2">
                  <c:v>73.97260273972603</c:v>
                </c:pt>
                <c:pt idx="3">
                  <c:v>60.43956043956044</c:v>
                </c:pt>
                <c:pt idx="4" formatCode="General">
                  <c:v>66.27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'Tec. Alime'!$J$1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('Tec. Alime'!$A$3,'Tec. Alime'!$A$7,'Tec. Alime'!$A$13,'Tec. Alime'!$A$19,'Tec. Alime'!$A$25)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('Tec. Alime'!$J$3,'Tec. Alime'!$J$7,'Tec. Alime'!$J$12,'Tec. Alime'!$J$18,'Tec. Alime'!$J$24)</c:f>
              <c:numCache>
                <c:formatCode>0.0</c:formatCode>
                <c:ptCount val="5"/>
                <c:pt idx="0">
                  <c:v>11.32075471698113</c:v>
                </c:pt>
                <c:pt idx="1">
                  <c:v>19.04761904761905</c:v>
                </c:pt>
                <c:pt idx="2">
                  <c:v>17.80821917808219</c:v>
                </c:pt>
                <c:pt idx="3">
                  <c:v>16.48351648351648</c:v>
                </c:pt>
                <c:pt idx="4" formatCode="General">
                  <c:v>12.79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'Tec. Alime'!$K$1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('Tec. Alime'!$A$3,'Tec. Alime'!$A$7,'Tec. Alime'!$A$13,'Tec. Alime'!$A$19,'Tec. Alime'!$A$25)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('Tec. Alime'!$K$3,'Tec. Alime'!$K$7,'Tec. Alime'!$K$12,'Tec. Alime'!$K$18,'Tec. Alime'!$K$24)</c:f>
              <c:numCache>
                <c:formatCode>0.0</c:formatCode>
                <c:ptCount val="5"/>
                <c:pt idx="0">
                  <c:v>5.660377358490566</c:v>
                </c:pt>
                <c:pt idx="1">
                  <c:v>9.523809523809523</c:v>
                </c:pt>
                <c:pt idx="2">
                  <c:v>8.219178082191782</c:v>
                </c:pt>
                <c:pt idx="3">
                  <c:v>23.07692307692308</c:v>
                </c:pt>
                <c:pt idx="4" formatCode="General">
                  <c:v>20.94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2691464"/>
        <c:axId val="2112694520"/>
      </c:lineChart>
      <c:catAx>
        <c:axId val="211269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2694520"/>
        <c:crosses val="autoZero"/>
        <c:auto val="1"/>
        <c:lblAlgn val="ctr"/>
        <c:lblOffset val="100"/>
        <c:noMultiLvlLbl val="0"/>
      </c:catAx>
      <c:valAx>
        <c:axId val="211269452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26914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TEC. ALIMENTS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'Tec. Alime'!$I$1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('Tec. Alime'!$A$6,'Tec. Alime'!$A$12,'Tec. Alime'!$A$19,'Tec. Alime'!$A$25)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('Tec. Alime'!$I$8,'Tec. Alime'!$I$13,'Tec. Alime'!$I$19,'Tec. Alime'!$I$25)</c:f>
              <c:numCache>
                <c:formatCode>0.0</c:formatCode>
                <c:ptCount val="4"/>
                <c:pt idx="0">
                  <c:v>77.55102040816326</c:v>
                </c:pt>
                <c:pt idx="1">
                  <c:v>60.0</c:v>
                </c:pt>
                <c:pt idx="2">
                  <c:v>47.47474747474747</c:v>
                </c:pt>
                <c:pt idx="3" formatCode="General">
                  <c:v>58.76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'Tec. Alime'!$J$1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('Tec. Alime'!$A$6,'Tec. Alime'!$A$12,'Tec. Alime'!$A$19,'Tec. Alime'!$A$25)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('Tec. Alime'!$J$8,'Tec. Alime'!$J$13,'Tec. Alime'!$J$19,'Tec. Alime'!$J$25)</c:f>
              <c:numCache>
                <c:formatCode>0.0</c:formatCode>
                <c:ptCount val="4"/>
                <c:pt idx="0">
                  <c:v>10.20408163265306</c:v>
                </c:pt>
                <c:pt idx="1">
                  <c:v>18.46153846153846</c:v>
                </c:pt>
                <c:pt idx="2">
                  <c:v>15.15151515151515</c:v>
                </c:pt>
                <c:pt idx="3" formatCode="General">
                  <c:v>23.71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'Tec. Alime'!$K$1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('Tec. Alime'!$A$6,'Tec. Alime'!$A$12,'Tec. Alime'!$A$19,'Tec. Alime'!$A$25)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('Tec. Alime'!$K$8,'Tec. Alime'!$K$13,'Tec. Alime'!$K$19,'Tec. Alime'!$K$25)</c:f>
              <c:numCache>
                <c:formatCode>0.0</c:formatCode>
                <c:ptCount val="4"/>
                <c:pt idx="0">
                  <c:v>12.24489795918367</c:v>
                </c:pt>
                <c:pt idx="1">
                  <c:v>21.53846153846154</c:v>
                </c:pt>
                <c:pt idx="2">
                  <c:v>37.37373737373738</c:v>
                </c:pt>
                <c:pt idx="3" formatCode="General">
                  <c:v>17.53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7363816"/>
        <c:axId val="2117366872"/>
      </c:lineChart>
      <c:catAx>
        <c:axId val="211736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7366872"/>
        <c:crosses val="autoZero"/>
        <c:auto val="1"/>
        <c:lblAlgn val="ctr"/>
        <c:lblOffset val="100"/>
        <c:noMultiLvlLbl val="0"/>
      </c:catAx>
      <c:valAx>
        <c:axId val="21173668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73638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TOTAL MECÀNICA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Mecànica!$I$1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(Mecànica!$A$2,Mecànica!$A$10,Mecànica!$A$21,Mecànica!$A$33,Mecànica!$A$42)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(Mecànica!$I$8,Mecànica!$I$18,Mecànica!$I$28,Mecànica!$I$38,Mecànica!$I$48)</c:f>
              <c:numCache>
                <c:formatCode>0.0</c:formatCode>
                <c:ptCount val="5"/>
                <c:pt idx="0">
                  <c:v>71.40575079872204</c:v>
                </c:pt>
                <c:pt idx="1">
                  <c:v>68.5546875</c:v>
                </c:pt>
                <c:pt idx="2">
                  <c:v>70.5564142194745</c:v>
                </c:pt>
                <c:pt idx="3">
                  <c:v>70.5965909090909</c:v>
                </c:pt>
                <c:pt idx="4" formatCode="0.00">
                  <c:v>72.64895908111988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Mecànica!$J$1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(Mecànica!$A$2,Mecànica!$A$10,Mecànica!$A$21,Mecànica!$A$33,Mecànica!$A$42)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(Mecànica!$J$8,Mecànica!$J$18,Mecànica!$J$28,Mecànica!$J$38,Mecànica!$J$48)</c:f>
              <c:numCache>
                <c:formatCode>0.0</c:formatCode>
                <c:ptCount val="5"/>
                <c:pt idx="0">
                  <c:v>12.46006389776358</c:v>
                </c:pt>
                <c:pt idx="1">
                  <c:v>12.59765625</c:v>
                </c:pt>
                <c:pt idx="2">
                  <c:v>14.21947449768161</c:v>
                </c:pt>
                <c:pt idx="3">
                  <c:v>13.99147727272727</c:v>
                </c:pt>
                <c:pt idx="4" formatCode="0.00">
                  <c:v>14.64465183058148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Mecànica!$K$1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(Mecànica!$A$2,Mecànica!$A$10,Mecànica!$A$21,Mecànica!$A$33,Mecànica!$A$42)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(Mecànica!$K$8,Mecànica!$K$18,Mecànica!$K$28,Mecànica!$K$38,Mecànica!$K$48)</c:f>
              <c:numCache>
                <c:formatCode>0.0</c:formatCode>
                <c:ptCount val="5"/>
                <c:pt idx="0">
                  <c:v>16.13418530351438</c:v>
                </c:pt>
                <c:pt idx="1">
                  <c:v>18.84765625</c:v>
                </c:pt>
                <c:pt idx="2">
                  <c:v>15.22411128284389</c:v>
                </c:pt>
                <c:pt idx="3">
                  <c:v>15.41193181818182</c:v>
                </c:pt>
                <c:pt idx="4" formatCode="0.00">
                  <c:v>12.70638908829864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7927320"/>
        <c:axId val="2107930440"/>
      </c:lineChart>
      <c:catAx>
        <c:axId val="2107927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7930440"/>
        <c:crosses val="autoZero"/>
        <c:auto val="1"/>
        <c:lblAlgn val="ctr"/>
        <c:lblOffset val="100"/>
        <c:noMultiLvlLbl val="0"/>
      </c:catAx>
      <c:valAx>
        <c:axId val="21079304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7927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TEC. ALIMENTS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'Tec. Alime'!$I$1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('Tec. Alime'!$A$13,'Tec. Alime'!$A$18,'Tec. Alime'!$A$25)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('Tec. Alime'!$I$14,'Tec. Alime'!$I$20,'Tec. Alime'!$I$26)</c:f>
              <c:numCache>
                <c:formatCode>0.0</c:formatCode>
                <c:ptCount val="3"/>
                <c:pt idx="0">
                  <c:v>61.81818181818182</c:v>
                </c:pt>
                <c:pt idx="1">
                  <c:v>52.63157894736842</c:v>
                </c:pt>
                <c:pt idx="2" formatCode="General">
                  <c:v>56.25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'Tec. Alime'!$J$1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('Tec. Alime'!$A$13,'Tec. Alime'!$A$18,'Tec. Alime'!$A$25)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('Tec. Alime'!$J$14,'Tec. Alime'!$J$20,'Tec. Alime'!$J$26)</c:f>
              <c:numCache>
                <c:formatCode>0.0</c:formatCode>
                <c:ptCount val="3"/>
                <c:pt idx="0">
                  <c:v>18.18181818181818</c:v>
                </c:pt>
                <c:pt idx="1">
                  <c:v>22.10526315789474</c:v>
                </c:pt>
                <c:pt idx="2" formatCode="General">
                  <c:v>26.04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'Tec. Alime'!$K$1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('Tec. Alime'!$A$13,'Tec. Alime'!$A$18,'Tec. Alime'!$A$25)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('Tec. Alime'!$K$14,'Tec. Alime'!$K$20,'Tec. Alime'!$K$26)</c:f>
              <c:numCache>
                <c:formatCode>0.0</c:formatCode>
                <c:ptCount val="3"/>
                <c:pt idx="0">
                  <c:v>20.0</c:v>
                </c:pt>
                <c:pt idx="1">
                  <c:v>25.26315789473684</c:v>
                </c:pt>
                <c:pt idx="2" formatCode="General">
                  <c:v>17.71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7434712"/>
        <c:axId val="2117437768"/>
      </c:lineChart>
      <c:catAx>
        <c:axId val="2117434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7437768"/>
        <c:crosses val="autoZero"/>
        <c:auto val="1"/>
        <c:lblAlgn val="ctr"/>
        <c:lblOffset val="100"/>
        <c:noMultiLvlLbl val="0"/>
      </c:catAx>
      <c:valAx>
        <c:axId val="21174377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74347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TOTAL TECNO ALIMENTS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'Tec. Alime'!$I$1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('Tec. Alime'!$A$2,'Tec. Alime'!$A$7:$A$8,'Tec. Alime'!$A$13,'Tec. Alime'!$A$18,'Tec. Alime'!$A$25)</c:f>
              <c:numCache>
                <c:formatCode>General</c:formatCode>
                <c:ptCount val="6"/>
                <c:pt idx="0">
                  <c:v>2011.0</c:v>
                </c:pt>
                <c:pt idx="1">
                  <c:v>2012.0</c:v>
                </c:pt>
                <c:pt idx="2">
                  <c:v>2012.0</c:v>
                </c:pt>
                <c:pt idx="3">
                  <c:v>2013.0</c:v>
                </c:pt>
                <c:pt idx="4">
                  <c:v>2014.0</c:v>
                </c:pt>
                <c:pt idx="5">
                  <c:v>2015.0</c:v>
                </c:pt>
              </c:numCache>
            </c:numRef>
          </c:cat>
          <c:val>
            <c:numRef>
              <c:f>('Tec. Alime'!$I$4,'Tec. Alime'!$I$9,'Tec. Alime'!$I$15,'Tec. Alime'!$I$21,'Tec. Alime'!$I$27)</c:f>
              <c:numCache>
                <c:formatCode>0.0</c:formatCode>
                <c:ptCount val="5"/>
                <c:pt idx="0">
                  <c:v>74.54545454545455</c:v>
                </c:pt>
                <c:pt idx="1">
                  <c:v>77.55102040816326</c:v>
                </c:pt>
                <c:pt idx="2">
                  <c:v>65.86206896551723</c:v>
                </c:pt>
                <c:pt idx="3">
                  <c:v>54.45026178010471</c:v>
                </c:pt>
                <c:pt idx="4" formatCode="0.00">
                  <c:v>64.26666666666666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'Tec. Alime'!$J$1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('Tec. Alime'!$A$2,'Tec. Alime'!$A$7:$A$8,'Tec. Alime'!$A$13,'Tec. Alime'!$A$18,'Tec. Alime'!$A$25)</c:f>
              <c:numCache>
                <c:formatCode>General</c:formatCode>
                <c:ptCount val="6"/>
                <c:pt idx="0">
                  <c:v>2011.0</c:v>
                </c:pt>
                <c:pt idx="1">
                  <c:v>2012.0</c:v>
                </c:pt>
                <c:pt idx="2">
                  <c:v>2012.0</c:v>
                </c:pt>
                <c:pt idx="3">
                  <c:v>2013.0</c:v>
                </c:pt>
                <c:pt idx="4">
                  <c:v>2014.0</c:v>
                </c:pt>
                <c:pt idx="5">
                  <c:v>2015.0</c:v>
                </c:pt>
              </c:numCache>
            </c:numRef>
          </c:cat>
          <c:val>
            <c:numRef>
              <c:f>('Tec. Alime'!$J$4,'Tec. Alime'!$J$9,'Tec. Alime'!$J$15,'Tec. Alime'!$J$21,'Tec. Alime'!$J$27)</c:f>
              <c:numCache>
                <c:formatCode>0.0</c:formatCode>
                <c:ptCount val="5"/>
                <c:pt idx="0">
                  <c:v>14.54545454545454</c:v>
                </c:pt>
                <c:pt idx="1">
                  <c:v>10.20408163265306</c:v>
                </c:pt>
                <c:pt idx="2">
                  <c:v>16.55172413793104</c:v>
                </c:pt>
                <c:pt idx="3">
                  <c:v>17.27748691099476</c:v>
                </c:pt>
                <c:pt idx="4" formatCode="0.00">
                  <c:v>18.66666666666667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'Tec. Alime'!$K$1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('Tec. Alime'!$A$2,'Tec. Alime'!$A$7:$A$8,'Tec. Alime'!$A$13,'Tec. Alime'!$A$18,'Tec. Alime'!$A$25)</c:f>
              <c:numCache>
                <c:formatCode>General</c:formatCode>
                <c:ptCount val="6"/>
                <c:pt idx="0">
                  <c:v>2011.0</c:v>
                </c:pt>
                <c:pt idx="1">
                  <c:v>2012.0</c:v>
                </c:pt>
                <c:pt idx="2">
                  <c:v>2012.0</c:v>
                </c:pt>
                <c:pt idx="3">
                  <c:v>2013.0</c:v>
                </c:pt>
                <c:pt idx="4">
                  <c:v>2014.0</c:v>
                </c:pt>
                <c:pt idx="5">
                  <c:v>2015.0</c:v>
                </c:pt>
              </c:numCache>
            </c:numRef>
          </c:cat>
          <c:val>
            <c:numRef>
              <c:f>('Tec. Alime'!$K$4,'Tec. Alime'!$K$9,'Tec. Alime'!$K$15,'Tec. Alime'!$K$21,'Tec. Alime'!$K$27)</c:f>
              <c:numCache>
                <c:formatCode>0.0</c:formatCode>
                <c:ptCount val="5"/>
                <c:pt idx="0">
                  <c:v>10.90909090909091</c:v>
                </c:pt>
                <c:pt idx="1">
                  <c:v>12.24489795918367</c:v>
                </c:pt>
                <c:pt idx="2">
                  <c:v>17.58620689655172</c:v>
                </c:pt>
                <c:pt idx="3">
                  <c:v>28.27225130890052</c:v>
                </c:pt>
                <c:pt idx="4" formatCode="0.00">
                  <c:v>17.06666666666667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6448216"/>
        <c:axId val="2116451336"/>
      </c:lineChart>
      <c:catAx>
        <c:axId val="2116448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6451336"/>
        <c:crosses val="autoZero"/>
        <c:auto val="1"/>
        <c:lblAlgn val="ctr"/>
        <c:lblOffset val="100"/>
        <c:noMultiLvlLbl val="0"/>
      </c:catAx>
      <c:valAx>
        <c:axId val="21164513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64482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BIOTECNOLOGIA 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Biotec!$I$1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(Biotec!$A$3,Biotec!$A$7,Biotec!$A$14,Biotec!$A$20,Biotec!$A$24)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(Biotec!$I$2,Biotec!$I$6,Biotec!$I$11,Biotec!$I$17,Biotec!$I$23)</c:f>
              <c:numCache>
                <c:formatCode>0.0</c:formatCode>
                <c:ptCount val="5"/>
                <c:pt idx="0">
                  <c:v>74.3362831858407</c:v>
                </c:pt>
                <c:pt idx="1">
                  <c:v>63.63636363636363</c:v>
                </c:pt>
                <c:pt idx="2">
                  <c:v>73.94957983193276</c:v>
                </c:pt>
                <c:pt idx="3">
                  <c:v>70.07874015748031</c:v>
                </c:pt>
                <c:pt idx="4" formatCode="General">
                  <c:v>78.99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Biotec!$J$1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(Biotec!$A$3,Biotec!$A$7,Biotec!$A$14,Biotec!$A$20,Biotec!$A$24)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(Biotec!$J$2,Biotec!$J$6,Biotec!$J$11,Biotec!$J$17,Biotec!$J$23)</c:f>
              <c:numCache>
                <c:formatCode>0.0</c:formatCode>
                <c:ptCount val="5"/>
                <c:pt idx="0">
                  <c:v>13.27433628318584</c:v>
                </c:pt>
                <c:pt idx="1">
                  <c:v>18.18181818181818</c:v>
                </c:pt>
                <c:pt idx="2">
                  <c:v>15.96638655462185</c:v>
                </c:pt>
                <c:pt idx="3">
                  <c:v>7.086614173228346</c:v>
                </c:pt>
                <c:pt idx="4" formatCode="General">
                  <c:v>9.24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Biotec!$K$1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(Biotec!$A$3,Biotec!$A$7,Biotec!$A$14,Biotec!$A$20,Biotec!$A$24)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(Biotec!$K$2,Biotec!$K$6,Biotec!$K$11,Biotec!$K$17,Biotec!$K$23)</c:f>
              <c:numCache>
                <c:formatCode>0.0</c:formatCode>
                <c:ptCount val="5"/>
                <c:pt idx="0">
                  <c:v>12.38938053097345</c:v>
                </c:pt>
                <c:pt idx="1">
                  <c:v>18.18181818181818</c:v>
                </c:pt>
                <c:pt idx="2">
                  <c:v>10.08403361344538</c:v>
                </c:pt>
                <c:pt idx="3">
                  <c:v>22.83464566929134</c:v>
                </c:pt>
                <c:pt idx="4" formatCode="General">
                  <c:v>11.77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2787992"/>
        <c:axId val="2112791048"/>
      </c:lineChart>
      <c:catAx>
        <c:axId val="2112787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2791048"/>
        <c:crosses val="autoZero"/>
        <c:auto val="1"/>
        <c:lblAlgn val="ctr"/>
        <c:lblOffset val="100"/>
        <c:noMultiLvlLbl val="0"/>
      </c:catAx>
      <c:valAx>
        <c:axId val="21127910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27879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BIOTECNOLOGIA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Biotec!$I$1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(Biotec!$A$2,Biotec!$A$7,Biotec!$A$12,Biotec!$A$19,Biotec!$A$24)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(Biotec!$I$3,Biotec!$I$7,Biotec!$I$12,Biotec!$I$18,Biotec!$I$24)</c:f>
              <c:numCache>
                <c:formatCode>0.0</c:formatCode>
                <c:ptCount val="5"/>
                <c:pt idx="0">
                  <c:v>77.89473684210526</c:v>
                </c:pt>
                <c:pt idx="1">
                  <c:v>68.51851851851852</c:v>
                </c:pt>
                <c:pt idx="2">
                  <c:v>63.0</c:v>
                </c:pt>
                <c:pt idx="3">
                  <c:v>67.64705882352941</c:v>
                </c:pt>
                <c:pt idx="4" formatCode="General">
                  <c:v>70.9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Biotec!$J$1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(Biotec!$A$2,Biotec!$A$7,Biotec!$A$12,Biotec!$A$19,Biotec!$A$24)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(Biotec!$J$3,Biotec!$J$7,Biotec!$J$12,Biotec!$J$18,Biotec!$J$24)</c:f>
              <c:numCache>
                <c:formatCode>0.0</c:formatCode>
                <c:ptCount val="5"/>
                <c:pt idx="0">
                  <c:v>10.52631578947368</c:v>
                </c:pt>
                <c:pt idx="1">
                  <c:v>16.66666666666667</c:v>
                </c:pt>
                <c:pt idx="2">
                  <c:v>20.0</c:v>
                </c:pt>
                <c:pt idx="3">
                  <c:v>13.72549019607843</c:v>
                </c:pt>
                <c:pt idx="4" formatCode="General">
                  <c:v>14.54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Biotec!$K$1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(Biotec!$A$2,Biotec!$A$7,Biotec!$A$12,Biotec!$A$19,Biotec!$A$24)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(Biotec!$K$3,Biotec!$K$7,Biotec!$K$12,Biotec!$K$18,Biotec!$K$24)</c:f>
              <c:numCache>
                <c:formatCode>0.0</c:formatCode>
                <c:ptCount val="5"/>
                <c:pt idx="0">
                  <c:v>11.57894736842105</c:v>
                </c:pt>
                <c:pt idx="1">
                  <c:v>14.81481481481481</c:v>
                </c:pt>
                <c:pt idx="2">
                  <c:v>17.0</c:v>
                </c:pt>
                <c:pt idx="3">
                  <c:v>18.62745098039216</c:v>
                </c:pt>
                <c:pt idx="4" formatCode="General">
                  <c:v>14.56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2843848"/>
        <c:axId val="2112846904"/>
      </c:lineChart>
      <c:catAx>
        <c:axId val="2112843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2846904"/>
        <c:crosses val="autoZero"/>
        <c:auto val="1"/>
        <c:lblAlgn val="ctr"/>
        <c:lblOffset val="100"/>
        <c:noMultiLvlLbl val="0"/>
      </c:catAx>
      <c:valAx>
        <c:axId val="21128469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28438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BIOTECNOLOGIA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Biotec!$I$1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(Biotec!$A$7,Biotec!$A$12,Biotec!$A$19,Biotec!$A$26)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(Biotec!$I$8,Biotec!$I$13,Biotec!$I$19,Biotec!$I$25)</c:f>
              <c:numCache>
                <c:formatCode>0.0</c:formatCode>
                <c:ptCount val="4"/>
                <c:pt idx="0">
                  <c:v>63.54166666666666</c:v>
                </c:pt>
                <c:pt idx="1">
                  <c:v>63.79310344827586</c:v>
                </c:pt>
                <c:pt idx="2">
                  <c:v>63.72549019607843</c:v>
                </c:pt>
                <c:pt idx="3" formatCode="General">
                  <c:v>67.56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Biotec!$J$1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(Biotec!$A$7,Biotec!$A$12,Biotec!$A$19,Biotec!$A$26)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(Biotec!$J$8,Biotec!$J$13,Biotec!$J$19,Biotec!$J$25)</c:f>
              <c:numCache>
                <c:formatCode>0.0</c:formatCode>
                <c:ptCount val="4"/>
                <c:pt idx="0">
                  <c:v>16.66666666666667</c:v>
                </c:pt>
                <c:pt idx="1">
                  <c:v>13.79310344827586</c:v>
                </c:pt>
                <c:pt idx="2">
                  <c:v>20.58823529411765</c:v>
                </c:pt>
                <c:pt idx="3" formatCode="General">
                  <c:v>18.91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Biotec!$K$1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(Biotec!$A$7,Biotec!$A$12,Biotec!$A$19,Biotec!$A$26)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(Biotec!$K$8,Biotec!$K$13,Biotec!$K$19,Biotec!$K$25)</c:f>
              <c:numCache>
                <c:formatCode>0.0</c:formatCode>
                <c:ptCount val="4"/>
                <c:pt idx="0">
                  <c:v>19.79166666666667</c:v>
                </c:pt>
                <c:pt idx="1">
                  <c:v>22.41379310344828</c:v>
                </c:pt>
                <c:pt idx="2">
                  <c:v>15.68627450980392</c:v>
                </c:pt>
                <c:pt idx="3" formatCode="General">
                  <c:v>13.53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8157672"/>
        <c:axId val="2118160728"/>
      </c:lineChart>
      <c:catAx>
        <c:axId val="2118157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8160728"/>
        <c:crosses val="autoZero"/>
        <c:auto val="1"/>
        <c:lblAlgn val="ctr"/>
        <c:lblOffset val="100"/>
        <c:noMultiLvlLbl val="0"/>
      </c:catAx>
      <c:valAx>
        <c:axId val="21181607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81576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BIOTECNOLOGIA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Biotec!$I$1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(Biotec!$A$12,Biotec!$A$19,Biotec!$A$25)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(Biotec!$I$14,Biotec!$I$20,Biotec!$I$26)</c:f>
              <c:numCache>
                <c:formatCode>0.0</c:formatCode>
                <c:ptCount val="3"/>
                <c:pt idx="0">
                  <c:v>58.58585858585859</c:v>
                </c:pt>
                <c:pt idx="1">
                  <c:v>54.67625899280575</c:v>
                </c:pt>
                <c:pt idx="2" formatCode="General">
                  <c:v>55.55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Biotec!$J$1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(Biotec!$A$12,Biotec!$A$19,Biotec!$A$25)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(Biotec!$J$14,Biotec!$J$20,Biotec!$J$26)</c:f>
              <c:numCache>
                <c:formatCode>0.0</c:formatCode>
                <c:ptCount val="3"/>
                <c:pt idx="0">
                  <c:v>25.25252525252525</c:v>
                </c:pt>
                <c:pt idx="1">
                  <c:v>24.46043165467626</c:v>
                </c:pt>
                <c:pt idx="2" formatCode="General">
                  <c:v>27.77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Biotec!$K$1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(Biotec!$A$12,Biotec!$A$19,Biotec!$A$25)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(Biotec!$K$14,Biotec!$K$20,Biotec!$K$26)</c:f>
              <c:numCache>
                <c:formatCode>0.0</c:formatCode>
                <c:ptCount val="3"/>
                <c:pt idx="0">
                  <c:v>16.16161616161616</c:v>
                </c:pt>
                <c:pt idx="1">
                  <c:v>20.86330935251799</c:v>
                </c:pt>
                <c:pt idx="2" formatCode="General">
                  <c:v>16.68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8212056"/>
        <c:axId val="2118215112"/>
      </c:lineChart>
      <c:catAx>
        <c:axId val="2118212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8215112"/>
        <c:crosses val="autoZero"/>
        <c:auto val="1"/>
        <c:lblAlgn val="ctr"/>
        <c:lblOffset val="100"/>
        <c:noMultiLvlLbl val="0"/>
      </c:catAx>
      <c:valAx>
        <c:axId val="21182151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82120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TOTAL BIOTECNOLOGIA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Biotec!$I$1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(Biotec!$A$3,Biotec!$A$7,Biotec!$A$13,Biotec!$A$18,Biotec!$A$25)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(Biotec!$I$4,Biotec!$I$9,Biotec!$I$15,Biotec!$I$21,Biotec!$I$27)</c:f>
              <c:numCache>
                <c:formatCode>0.0</c:formatCode>
                <c:ptCount val="5"/>
                <c:pt idx="0">
                  <c:v>75.96153846153846</c:v>
                </c:pt>
                <c:pt idx="1">
                  <c:v>65.23076923076923</c:v>
                </c:pt>
                <c:pt idx="2">
                  <c:v>65.2073732718894</c:v>
                </c:pt>
                <c:pt idx="3">
                  <c:v>63.61702127659574</c:v>
                </c:pt>
                <c:pt idx="4" formatCode="0.00">
                  <c:v>68.02575107296137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Biotec!$J$1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(Biotec!$A$3,Biotec!$A$7,Biotec!$A$13,Biotec!$A$18,Biotec!$A$25)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(Biotec!$J$4,Biotec!$J$9,Biotec!$J$15,Biotec!$J$21,Biotec!$J$27)</c:f>
              <c:numCache>
                <c:formatCode>0.0</c:formatCode>
                <c:ptCount val="5"/>
                <c:pt idx="0">
                  <c:v>12.01923076923077</c:v>
                </c:pt>
                <c:pt idx="1">
                  <c:v>17.23076923076923</c:v>
                </c:pt>
                <c:pt idx="2">
                  <c:v>18.4331797235023</c:v>
                </c:pt>
                <c:pt idx="3">
                  <c:v>16.59574468085106</c:v>
                </c:pt>
                <c:pt idx="4" formatCode="0.00">
                  <c:v>17.81115879828326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Biotec!$K$1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(Biotec!$A$3,Biotec!$A$7,Biotec!$A$13,Biotec!$A$18,Biotec!$A$25)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(Biotec!$K$4,Biotec!$K$9,Biotec!$K$15,Biotec!$K$21,Biotec!$K$27)</c:f>
              <c:numCache>
                <c:formatCode>0.0</c:formatCode>
                <c:ptCount val="5"/>
                <c:pt idx="0">
                  <c:v>12.01923076923077</c:v>
                </c:pt>
                <c:pt idx="1">
                  <c:v>17.53846153846154</c:v>
                </c:pt>
                <c:pt idx="2">
                  <c:v>16.3594470046083</c:v>
                </c:pt>
                <c:pt idx="3">
                  <c:v>19.78723404255319</c:v>
                </c:pt>
                <c:pt idx="4" formatCode="0.00">
                  <c:v>14.16309012875536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8267128"/>
        <c:axId val="2118270248"/>
      </c:lineChart>
      <c:catAx>
        <c:axId val="2118267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8270248"/>
        <c:crosses val="autoZero"/>
        <c:auto val="1"/>
        <c:lblAlgn val="ctr"/>
        <c:lblOffset val="100"/>
        <c:noMultiLvlLbl val="0"/>
      </c:catAx>
      <c:valAx>
        <c:axId val="21182702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82671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BBAA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BBAA!$I$1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(BBAA!$A$2,BBAA!$A$7,BBAA!$A$13,BBAA!$A$18,BBAA!$A$24)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(BBAA!$I$2,BBAA!$I$6,BBAA!$I$11,BBAA!$I$17,BBAA!$I$23)</c:f>
              <c:numCache>
                <c:formatCode>0.0</c:formatCode>
                <c:ptCount val="5"/>
                <c:pt idx="0">
                  <c:v>69.85074626865672</c:v>
                </c:pt>
                <c:pt idx="1">
                  <c:v>64.39169139465875</c:v>
                </c:pt>
                <c:pt idx="2">
                  <c:v>66.76557863501483</c:v>
                </c:pt>
                <c:pt idx="3">
                  <c:v>68.61111111111111</c:v>
                </c:pt>
                <c:pt idx="4" formatCode="General">
                  <c:v>69.83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BBAA!$J$1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(BBAA!$A$2,BBAA!$A$7,BBAA!$A$13,BBAA!$A$18,BBAA!$A$24)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(BBAA!$J$2,BBAA!$J$6,BBAA!$J$11,BBAA!$J$17,BBAA!$J$23)</c:f>
              <c:numCache>
                <c:formatCode>0.0</c:formatCode>
                <c:ptCount val="5"/>
                <c:pt idx="0">
                  <c:v>18.50746268656716</c:v>
                </c:pt>
                <c:pt idx="1">
                  <c:v>17.80415430267062</c:v>
                </c:pt>
                <c:pt idx="2">
                  <c:v>19.58456973293768</c:v>
                </c:pt>
                <c:pt idx="3">
                  <c:v>20.0</c:v>
                </c:pt>
                <c:pt idx="4" formatCode="General">
                  <c:v>17.11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BBAA!$K$1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(BBAA!$A$2,BBAA!$A$7,BBAA!$A$13,BBAA!$A$18,BBAA!$A$24)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(BBAA!$K$2,BBAA!$K$6,BBAA!$K$11,BBAA!$K$17,BBAA!$K$23)</c:f>
              <c:numCache>
                <c:formatCode>0.0</c:formatCode>
                <c:ptCount val="5"/>
                <c:pt idx="0">
                  <c:v>11.64179104477612</c:v>
                </c:pt>
                <c:pt idx="1">
                  <c:v>17.80415430267062</c:v>
                </c:pt>
                <c:pt idx="2">
                  <c:v>13.64985163204748</c:v>
                </c:pt>
                <c:pt idx="3">
                  <c:v>11.38888888888889</c:v>
                </c:pt>
                <c:pt idx="4" formatCode="General">
                  <c:v>13.06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6497912"/>
        <c:axId val="2116500968"/>
      </c:lineChart>
      <c:catAx>
        <c:axId val="211649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6500968"/>
        <c:crosses val="autoZero"/>
        <c:auto val="1"/>
        <c:lblAlgn val="ctr"/>
        <c:lblOffset val="100"/>
        <c:noMultiLvlLbl val="0"/>
      </c:catAx>
      <c:valAx>
        <c:axId val="21165009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64979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BBAA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BBAA!$I$1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(BBAA!$A$3,BBAA!$A$7,BBAA!$A$13,BBAA!$A$19,BBAA!$A$25)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(BBAA!$I$3,BBAA!$I$7,BBAA!$I$12,BBAA!$I$18,BBAA!$I$24)</c:f>
              <c:numCache>
                <c:formatCode>0.0</c:formatCode>
                <c:ptCount val="5"/>
                <c:pt idx="0">
                  <c:v>60.68376068376068</c:v>
                </c:pt>
                <c:pt idx="1">
                  <c:v>64.86486486486487</c:v>
                </c:pt>
                <c:pt idx="2">
                  <c:v>61.14864864864865</c:v>
                </c:pt>
                <c:pt idx="3">
                  <c:v>59.6875</c:v>
                </c:pt>
                <c:pt idx="4" formatCode="General">
                  <c:v>60.28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BBAA!$J$1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(BBAA!$A$3,BBAA!$A$7,BBAA!$A$13,BBAA!$A$19,BBAA!$A$25)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(BBAA!$J$3,BBAA!$J$7,BBAA!$J$12,BBAA!$J$18,BBAA!$J$24)</c:f>
              <c:numCache>
                <c:formatCode>0.0</c:formatCode>
                <c:ptCount val="5"/>
                <c:pt idx="0">
                  <c:v>21.36752136752137</c:v>
                </c:pt>
                <c:pt idx="1">
                  <c:v>16.8918918918919</c:v>
                </c:pt>
                <c:pt idx="2">
                  <c:v>20.27027027027027</c:v>
                </c:pt>
                <c:pt idx="3">
                  <c:v>22.5</c:v>
                </c:pt>
                <c:pt idx="4" formatCode="General">
                  <c:v>18.57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BBAA!$K$1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(BBAA!$A$3,BBAA!$A$7,BBAA!$A$13,BBAA!$A$19,BBAA!$A$25)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(BBAA!$K$3,BBAA!$K$7,BBAA!$K$12,BBAA!$K$18,BBAA!$K$24)</c:f>
              <c:numCache>
                <c:formatCode>0.0</c:formatCode>
                <c:ptCount val="5"/>
                <c:pt idx="0">
                  <c:v>17.94871794871795</c:v>
                </c:pt>
                <c:pt idx="1">
                  <c:v>18.24324324324324</c:v>
                </c:pt>
                <c:pt idx="2">
                  <c:v>18.58108108108108</c:v>
                </c:pt>
                <c:pt idx="3">
                  <c:v>17.8125</c:v>
                </c:pt>
                <c:pt idx="4" formatCode="General">
                  <c:v>21.15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6553608"/>
        <c:axId val="2116556664"/>
      </c:lineChart>
      <c:catAx>
        <c:axId val="2116553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6556664"/>
        <c:crosses val="autoZero"/>
        <c:auto val="1"/>
        <c:lblAlgn val="ctr"/>
        <c:lblOffset val="100"/>
        <c:noMultiLvlLbl val="0"/>
      </c:catAx>
      <c:valAx>
        <c:axId val="21165566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65536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BBAA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BBAA!$I$1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(BBAA!$A$7,BBAA!$A$13,BBAA!$A$19,BBAA!$A$25)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(BBAA!$I$8,BBAA!$I$13,BBAA!$I$19,BBAA!$I$25)</c:f>
              <c:numCache>
                <c:formatCode>0.0</c:formatCode>
                <c:ptCount val="4"/>
                <c:pt idx="0">
                  <c:v>55.4726368159204</c:v>
                </c:pt>
                <c:pt idx="1">
                  <c:v>61.65644171779141</c:v>
                </c:pt>
                <c:pt idx="2">
                  <c:v>58.22368421052632</c:v>
                </c:pt>
                <c:pt idx="3" formatCode="General">
                  <c:v>55.38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BBAA!$J$1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(BBAA!$A$7,BBAA!$A$13,BBAA!$A$19,BBAA!$A$25)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(BBAA!$J$8,BBAA!$J$13,BBAA!$J$19,BBAA!$J$25)</c:f>
              <c:numCache>
                <c:formatCode>0.0</c:formatCode>
                <c:ptCount val="4"/>
                <c:pt idx="0">
                  <c:v>19.90049751243781</c:v>
                </c:pt>
                <c:pt idx="1">
                  <c:v>17.48466257668712</c:v>
                </c:pt>
                <c:pt idx="2">
                  <c:v>18.75</c:v>
                </c:pt>
                <c:pt idx="3" formatCode="General">
                  <c:v>17.84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BBAA!$K$1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(BBAA!$A$7,BBAA!$A$13,BBAA!$A$19,BBAA!$A$25)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(BBAA!$K$8,BBAA!$K$13,BBAA!$K$19,BBAA!$K$25)</c:f>
              <c:numCache>
                <c:formatCode>0.0</c:formatCode>
                <c:ptCount val="4"/>
                <c:pt idx="0">
                  <c:v>24.6268656716418</c:v>
                </c:pt>
                <c:pt idx="1">
                  <c:v>20.85889570552147</c:v>
                </c:pt>
                <c:pt idx="2">
                  <c:v>23.02631578947368</c:v>
                </c:pt>
                <c:pt idx="3" formatCode="General">
                  <c:v>26.78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5680968"/>
        <c:axId val="2115684024"/>
      </c:lineChart>
      <c:catAx>
        <c:axId val="2115680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5684024"/>
        <c:crosses val="autoZero"/>
        <c:auto val="1"/>
        <c:lblAlgn val="ctr"/>
        <c:lblOffset val="100"/>
        <c:noMultiLvlLbl val="0"/>
      </c:catAx>
      <c:valAx>
        <c:axId val="21156840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56809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TOTAL MECÀNICA ALCOI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'Mecànica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('Mecànica Alcoi'!$A$2,'Mecànica Alcoi'!$A$8,'Mecànica Alcoi'!$A$13,'Mecànica Alcoi'!$A$21,'Mecànica Alcoi'!$A$25)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('Mecànica Alcoi'!$I$4,'Mecànica Alcoi'!$I$10,'Mecànica Alcoi'!$I$16,'Mecànica Alcoi'!$I$22,'Mecànica Alcoi'!$I$28)</c:f>
              <c:numCache>
                <c:formatCode>0.0</c:formatCode>
                <c:ptCount val="5"/>
                <c:pt idx="0">
                  <c:v>66.497461928934</c:v>
                </c:pt>
                <c:pt idx="1">
                  <c:v>60.29411764705882</c:v>
                </c:pt>
                <c:pt idx="2">
                  <c:v>63.37078651685393</c:v>
                </c:pt>
                <c:pt idx="3">
                  <c:v>62.37006237006237</c:v>
                </c:pt>
                <c:pt idx="4" formatCode="0.00">
                  <c:v>64.15478615071284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'Mecànica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('Mecànica Alcoi'!$A$2,'Mecànica Alcoi'!$A$8,'Mecànica Alcoi'!$A$13,'Mecànica Alcoi'!$A$21,'Mecànica Alcoi'!$A$25)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('Mecànica Alcoi'!$J$4,'Mecànica Alcoi'!$J$10,'Mecànica Alcoi'!$J$16,'Mecànica Alcoi'!$J$22,'Mecànica Alcoi'!$J$28)</c:f>
              <c:numCache>
                <c:formatCode>0.0</c:formatCode>
                <c:ptCount val="5"/>
                <c:pt idx="0">
                  <c:v>19.28934010152284</c:v>
                </c:pt>
                <c:pt idx="1">
                  <c:v>17.64705882352941</c:v>
                </c:pt>
                <c:pt idx="2">
                  <c:v>21.34831460674157</c:v>
                </c:pt>
                <c:pt idx="3">
                  <c:v>22.24532224532225</c:v>
                </c:pt>
                <c:pt idx="4" formatCode="0.00">
                  <c:v>22.40325865580448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'Mecànica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('Mecànica Alcoi'!$A$2,'Mecànica Alcoi'!$A$8,'Mecànica Alcoi'!$A$13,'Mecànica Alcoi'!$A$21,'Mecànica Alcoi'!$A$25)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('Mecànica Alcoi'!$K$4,'Mecànica Alcoi'!$K$10,'Mecànica Alcoi'!$K$16,'Mecànica Alcoi'!$K$22,'Mecànica Alcoi'!$K$28)</c:f>
              <c:numCache>
                <c:formatCode>0.0</c:formatCode>
                <c:ptCount val="5"/>
                <c:pt idx="0">
                  <c:v>14.21319796954315</c:v>
                </c:pt>
                <c:pt idx="1">
                  <c:v>22.05882352941176</c:v>
                </c:pt>
                <c:pt idx="2">
                  <c:v>15.28089887640449</c:v>
                </c:pt>
                <c:pt idx="3">
                  <c:v>15.38461538461538</c:v>
                </c:pt>
                <c:pt idx="4" formatCode="0.00">
                  <c:v>13.44195519348269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7226264"/>
        <c:axId val="2107229384"/>
      </c:lineChart>
      <c:catAx>
        <c:axId val="2107226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7229384"/>
        <c:crosses val="autoZero"/>
        <c:auto val="1"/>
        <c:lblAlgn val="ctr"/>
        <c:lblOffset val="100"/>
        <c:noMultiLvlLbl val="0"/>
      </c:catAx>
      <c:valAx>
        <c:axId val="21072293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7226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BBAA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BBAA!$I$1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(BBAA!$A$13,BBAA!$A$18,BBAA!$A$25)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(BBAA!$I$14,BBAA!$I$20,BBAA!$I$26)</c:f>
              <c:numCache>
                <c:formatCode>0.0</c:formatCode>
                <c:ptCount val="3"/>
                <c:pt idx="0">
                  <c:v>45.18348623853211</c:v>
                </c:pt>
                <c:pt idx="1">
                  <c:v>51.83752417794971</c:v>
                </c:pt>
                <c:pt idx="2" formatCode="General">
                  <c:v>53.11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BBAA!$J$1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(BBAA!$A$13,BBAA!$A$18,BBAA!$A$25)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(BBAA!$J$14,BBAA!$J$20,BBAA!$J$26)</c:f>
              <c:numCache>
                <c:formatCode>0.0</c:formatCode>
                <c:ptCount val="3"/>
                <c:pt idx="0">
                  <c:v>18.80733944954128</c:v>
                </c:pt>
                <c:pt idx="1">
                  <c:v>15.28046421663443</c:v>
                </c:pt>
                <c:pt idx="2" formatCode="General">
                  <c:v>18.88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BBAA!$K$1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(BBAA!$A$13,BBAA!$A$18,BBAA!$A$25)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(BBAA!$K$14,BBAA!$K$20,BBAA!$K$26)</c:f>
              <c:numCache>
                <c:formatCode>0.0</c:formatCode>
                <c:ptCount val="3"/>
                <c:pt idx="0">
                  <c:v>36.00917431192661</c:v>
                </c:pt>
                <c:pt idx="1">
                  <c:v>32.88201160541586</c:v>
                </c:pt>
                <c:pt idx="2" formatCode="General">
                  <c:v>28.01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5736200"/>
        <c:axId val="2115739256"/>
      </c:lineChart>
      <c:catAx>
        <c:axId val="2115736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5739256"/>
        <c:crosses val="autoZero"/>
        <c:auto val="1"/>
        <c:lblAlgn val="ctr"/>
        <c:lblOffset val="100"/>
        <c:noMultiLvlLbl val="0"/>
      </c:catAx>
      <c:valAx>
        <c:axId val="211573925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57362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TOTAL BBAA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BBAA!$I$1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(BBAA!$A$3,BBAA!$A$7,BBAA!$A$12,BBAA!$A$18,BBAA!$A$26)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(BBAA!$I$4,BBAA!$I$9,BBAA!$I$15,BBAA!$I$21,BBAA!$I$27)</c:f>
              <c:numCache>
                <c:formatCode>0.0</c:formatCode>
                <c:ptCount val="5"/>
                <c:pt idx="0">
                  <c:v>65.16034985422741</c:v>
                </c:pt>
                <c:pt idx="1">
                  <c:v>61.06280193236715</c:v>
                </c:pt>
                <c:pt idx="2">
                  <c:v>57.63440860215054</c:v>
                </c:pt>
                <c:pt idx="3">
                  <c:v>58.82744836775483</c:v>
                </c:pt>
                <c:pt idx="4" formatCode="0.00">
                  <c:v>59.2640413169787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BBAA!$J$1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(BBAA!$A$3,BBAA!$A$7,BBAA!$A$12,BBAA!$A$18,BBAA!$A$26)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(BBAA!$J$4,BBAA!$J$9,BBAA!$J$15,BBAA!$J$21,BBAA!$J$27)</c:f>
              <c:numCache>
                <c:formatCode>0.0</c:formatCode>
                <c:ptCount val="5"/>
                <c:pt idx="0">
                  <c:v>19.97084548104956</c:v>
                </c:pt>
                <c:pt idx="1">
                  <c:v>18.35748792270531</c:v>
                </c:pt>
                <c:pt idx="2">
                  <c:v>18.99641577060932</c:v>
                </c:pt>
                <c:pt idx="3">
                  <c:v>18.65423051299134</c:v>
                </c:pt>
                <c:pt idx="4" formatCode="0.00">
                  <c:v>18.14073595868302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BBAA!$K$1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(BBAA!$A$3,BBAA!$A$7,BBAA!$A$12,BBAA!$A$18,BBAA!$A$26)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(BBAA!$K$4,BBAA!$K$9,BBAA!$K$15,BBAA!$K$21,BBAA!$K$27)</c:f>
              <c:numCache>
                <c:formatCode>0.0</c:formatCode>
                <c:ptCount val="5"/>
                <c:pt idx="0">
                  <c:v>14.86880466472303</c:v>
                </c:pt>
                <c:pt idx="1">
                  <c:v>20.57971014492754</c:v>
                </c:pt>
                <c:pt idx="2">
                  <c:v>23.36917562724014</c:v>
                </c:pt>
                <c:pt idx="3">
                  <c:v>22.51832111925383</c:v>
                </c:pt>
                <c:pt idx="4" formatCode="0.00">
                  <c:v>22.59522272433828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5791320"/>
        <c:axId val="2115794440"/>
      </c:lineChart>
      <c:catAx>
        <c:axId val="2115791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5794440"/>
        <c:crosses val="autoZero"/>
        <c:auto val="1"/>
        <c:lblAlgn val="ctr"/>
        <c:lblOffset val="100"/>
        <c:noMultiLvlLbl val="0"/>
      </c:catAx>
      <c:valAx>
        <c:axId val="21157944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57913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ARQ TÈCNICA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'Arq. Tèc'!$I$1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('Arq. Tèc'!$A$4,'Arq. Tèc'!$A$10,'Arq. Tèc'!$A$16,'Arq. Tèc'!$A$21,'Arq. Tèc'!$A$27)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('Arq. Tèc'!$I$2,'Arq. Tèc'!$I$8,'Arq. Tèc'!$I$14,'Arq. Tèc'!$I$20,'Arq. Tèc'!$I$26)</c:f>
              <c:numCache>
                <c:formatCode>0.0</c:formatCode>
                <c:ptCount val="5"/>
                <c:pt idx="0">
                  <c:v>83.4375</c:v>
                </c:pt>
                <c:pt idx="1">
                  <c:v>80.38277511961722</c:v>
                </c:pt>
                <c:pt idx="2">
                  <c:v>78.94736842105263</c:v>
                </c:pt>
                <c:pt idx="3">
                  <c:v>86.73469387755102</c:v>
                </c:pt>
                <c:pt idx="4" formatCode="General">
                  <c:v>80.8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'Arq. Tèc'!$J$1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('Arq. Tèc'!$A$4,'Arq. Tèc'!$A$10,'Arq. Tèc'!$A$16,'Arq. Tèc'!$A$21,'Arq. Tèc'!$A$27)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('Arq. Tèc'!$J$2,'Arq. Tèc'!$J$8,'Arq. Tèc'!$J$14,'Arq. Tèc'!$J$20,'Arq. Tèc'!$J$26)</c:f>
              <c:numCache>
                <c:formatCode>0.0</c:formatCode>
                <c:ptCount val="5"/>
                <c:pt idx="0">
                  <c:v>5.9375</c:v>
                </c:pt>
                <c:pt idx="1">
                  <c:v>6.698564593301436</c:v>
                </c:pt>
                <c:pt idx="2">
                  <c:v>5.263157894736842</c:v>
                </c:pt>
                <c:pt idx="3">
                  <c:v>6.122448979591836</c:v>
                </c:pt>
                <c:pt idx="4" formatCode="General">
                  <c:v>9.09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'Arq. Tèc'!$K$1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('Arq. Tèc'!$A$4,'Arq. Tèc'!$A$10,'Arq. Tèc'!$A$16,'Arq. Tèc'!$A$21,'Arq. Tèc'!$A$27)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('Arq. Tèc'!$K$2,'Arq. Tèc'!$K$8,'Arq. Tèc'!$K$14,'Arq. Tèc'!$K$20,'Arq. Tèc'!$K$26)</c:f>
              <c:numCache>
                <c:formatCode>0.0</c:formatCode>
                <c:ptCount val="5"/>
                <c:pt idx="0">
                  <c:v>10.625</c:v>
                </c:pt>
                <c:pt idx="1">
                  <c:v>12.91866028708134</c:v>
                </c:pt>
                <c:pt idx="2">
                  <c:v>15.78947368421053</c:v>
                </c:pt>
                <c:pt idx="3">
                  <c:v>7.142857142857143</c:v>
                </c:pt>
                <c:pt idx="4" formatCode="General">
                  <c:v>10.11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7501576"/>
        <c:axId val="2117504632"/>
      </c:lineChart>
      <c:catAx>
        <c:axId val="2117501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7504632"/>
        <c:crosses val="autoZero"/>
        <c:auto val="1"/>
        <c:lblAlgn val="ctr"/>
        <c:lblOffset val="100"/>
        <c:noMultiLvlLbl val="0"/>
      </c:catAx>
      <c:valAx>
        <c:axId val="21175046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75015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ARQ TÈCNICA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'Arq. Tèc'!$I$1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('Arq. Tèc'!$A$4,'Arq. Tèc'!$A$10,'Arq. Tèc'!$A$14,'Arq. Tèc'!$A$22,'Arq. Tèc'!$A$29)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('Arq. Tèc'!$I$3,'Arq. Tèc'!$I$9,'Arq. Tèc'!$I$15,'Arq. Tèc'!$I$21,'Arq. Tèc'!$I$27)</c:f>
              <c:numCache>
                <c:formatCode>0.0</c:formatCode>
                <c:ptCount val="5"/>
                <c:pt idx="0">
                  <c:v>83.76068376068376</c:v>
                </c:pt>
                <c:pt idx="1">
                  <c:v>85.57692307692308</c:v>
                </c:pt>
                <c:pt idx="2">
                  <c:v>80.50314465408804</c:v>
                </c:pt>
                <c:pt idx="3">
                  <c:v>75.45454545454545</c:v>
                </c:pt>
                <c:pt idx="4" formatCode="General">
                  <c:v>72.72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'Arq. Tèc'!$J$1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('Arq. Tèc'!$A$4,'Arq. Tèc'!$A$10,'Arq. Tèc'!$A$14,'Arq. Tèc'!$A$22,'Arq. Tèc'!$A$29)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('Arq. Tèc'!$J$3,'Arq. Tèc'!$J$9,'Arq. Tèc'!$J$15,'Arq. Tèc'!$J$21,'Arq. Tèc'!$J$27)</c:f>
              <c:numCache>
                <c:formatCode>0.0</c:formatCode>
                <c:ptCount val="5"/>
                <c:pt idx="0">
                  <c:v>7.122507122507122</c:v>
                </c:pt>
                <c:pt idx="1">
                  <c:v>1.923076923076923</c:v>
                </c:pt>
                <c:pt idx="2">
                  <c:v>6.28930817610063</c:v>
                </c:pt>
                <c:pt idx="3">
                  <c:v>3.636363636363636</c:v>
                </c:pt>
                <c:pt idx="4" formatCode="General">
                  <c:v>6.36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'Arq. Tèc'!$K$1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('Arq. Tèc'!$A$4,'Arq. Tèc'!$A$10,'Arq. Tèc'!$A$14,'Arq. Tèc'!$A$22,'Arq. Tèc'!$A$29)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('Arq. Tèc'!$K$3,'Arq. Tèc'!$K$9,'Arq. Tèc'!$K$15,'Arq. Tèc'!$K$21,'Arq. Tèc'!$K$27)</c:f>
              <c:numCache>
                <c:formatCode>0.0</c:formatCode>
                <c:ptCount val="5"/>
                <c:pt idx="0">
                  <c:v>9.116809116809116</c:v>
                </c:pt>
                <c:pt idx="1">
                  <c:v>12.5</c:v>
                </c:pt>
                <c:pt idx="2">
                  <c:v>13.20754716981132</c:v>
                </c:pt>
                <c:pt idx="3">
                  <c:v>20.90909090909091</c:v>
                </c:pt>
                <c:pt idx="4" formatCode="General">
                  <c:v>20.92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5818680"/>
        <c:axId val="2115821736"/>
      </c:lineChart>
      <c:catAx>
        <c:axId val="2115818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5821736"/>
        <c:crosses val="autoZero"/>
        <c:auto val="1"/>
        <c:lblAlgn val="ctr"/>
        <c:lblOffset val="100"/>
        <c:noMultiLvlLbl val="0"/>
      </c:catAx>
      <c:valAx>
        <c:axId val="21158217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58186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ARQ TÈCNICA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'Arq. Tèc'!$I$1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('Arq. Tèc'!$A$4,'Arq. Tèc'!$A$10,'Arq. Tèc'!$A$15,'Arq. Tèc'!$A$20,'Arq. Tèc'!$A$27)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('Arq. Tèc'!$I$4,'Arq. Tèc'!$I$10,'Arq. Tèc'!$I$16,'Arq. Tèc'!$I$22,'Arq. Tèc'!$I$28)</c:f>
              <c:numCache>
                <c:formatCode>0.0</c:formatCode>
                <c:ptCount val="5"/>
                <c:pt idx="0">
                  <c:v>72.86995515695067</c:v>
                </c:pt>
                <c:pt idx="1">
                  <c:v>70.76502732240438</c:v>
                </c:pt>
                <c:pt idx="2">
                  <c:v>73.3974358974359</c:v>
                </c:pt>
                <c:pt idx="3">
                  <c:v>75.11961722488038</c:v>
                </c:pt>
                <c:pt idx="4" formatCode="General">
                  <c:v>67.89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'Arq. Tèc'!$J$1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('Arq. Tèc'!$A$4,'Arq. Tèc'!$A$10,'Arq. Tèc'!$A$15,'Arq. Tèc'!$A$20,'Arq. Tèc'!$A$27)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('Arq. Tèc'!$J$4,'Arq. Tèc'!$J$10,'Arq. Tèc'!$J$16,'Arq. Tèc'!$J$22,'Arq. Tèc'!$J$28)</c:f>
              <c:numCache>
                <c:formatCode>0.0</c:formatCode>
                <c:ptCount val="5"/>
                <c:pt idx="0">
                  <c:v>10.98654708520179</c:v>
                </c:pt>
                <c:pt idx="1">
                  <c:v>9.016393442622951</c:v>
                </c:pt>
                <c:pt idx="2">
                  <c:v>10.8974358974359</c:v>
                </c:pt>
                <c:pt idx="3">
                  <c:v>8.61244019138756</c:v>
                </c:pt>
                <c:pt idx="4" formatCode="General">
                  <c:v>6.31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'Arq. Tèc'!$K$1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('Arq. Tèc'!$A$4,'Arq. Tèc'!$A$10,'Arq. Tèc'!$A$15,'Arq. Tèc'!$A$20,'Arq. Tèc'!$A$27)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('Arq. Tèc'!$K$4,'Arq. Tèc'!$K$10,'Arq. Tèc'!$K$16,'Arq. Tèc'!$K$22,'Arq. Tèc'!$K$28)</c:f>
              <c:numCache>
                <c:formatCode>0.0</c:formatCode>
                <c:ptCount val="5"/>
                <c:pt idx="0">
                  <c:v>16.14349775784753</c:v>
                </c:pt>
                <c:pt idx="1">
                  <c:v>20.21857923497268</c:v>
                </c:pt>
                <c:pt idx="2">
                  <c:v>15.7051282051282</c:v>
                </c:pt>
                <c:pt idx="3">
                  <c:v>16.26794258373206</c:v>
                </c:pt>
                <c:pt idx="4" formatCode="General">
                  <c:v>25.8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8339368"/>
        <c:axId val="2118342424"/>
      </c:lineChart>
      <c:catAx>
        <c:axId val="2118339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8342424"/>
        <c:crosses val="autoZero"/>
        <c:auto val="1"/>
        <c:lblAlgn val="ctr"/>
        <c:lblOffset val="100"/>
        <c:noMultiLvlLbl val="0"/>
      </c:catAx>
      <c:valAx>
        <c:axId val="21183424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83393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ARQ TÈCNICA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'Arq. Tèc'!$I$1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('Arq. Tèc'!$A$4,'Arq. Tèc'!$A$10,'Arq. Tèc'!$A$16,'Arq. Tèc'!$A$21,'Arq. Tèc'!$A$28)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('Arq. Tèc'!$I$5,'Arq. Tèc'!$I$11,'Arq. Tèc'!$I$17,'Arq. Tèc'!$I$23,'Arq. Tèc'!$I$29)</c:f>
              <c:numCache>
                <c:formatCode>0.0</c:formatCode>
                <c:ptCount val="5"/>
                <c:pt idx="0">
                  <c:v>69.533527696793</c:v>
                </c:pt>
                <c:pt idx="1">
                  <c:v>71.07355864811133</c:v>
                </c:pt>
                <c:pt idx="2">
                  <c:v>72.09302325581394</c:v>
                </c:pt>
                <c:pt idx="3">
                  <c:v>71.33443163097199</c:v>
                </c:pt>
                <c:pt idx="4" formatCode="General">
                  <c:v>74.07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'Arq. Tèc'!$J$1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('Arq. Tèc'!$A$4,'Arq. Tèc'!$A$10,'Arq. Tèc'!$A$16,'Arq. Tèc'!$A$21,'Arq. Tèc'!$A$28)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('Arq. Tèc'!$J$5,'Arq. Tèc'!$J$11,'Arq. Tèc'!$J$17,'Arq. Tèc'!$J$23,'Arq. Tèc'!$J$29)</c:f>
              <c:numCache>
                <c:formatCode>0.0</c:formatCode>
                <c:ptCount val="5"/>
                <c:pt idx="0">
                  <c:v>13.84839650145773</c:v>
                </c:pt>
                <c:pt idx="1">
                  <c:v>13.12127236580517</c:v>
                </c:pt>
                <c:pt idx="2">
                  <c:v>14.72868217054264</c:v>
                </c:pt>
                <c:pt idx="3">
                  <c:v>11.03789126853377</c:v>
                </c:pt>
                <c:pt idx="4" formatCode="General">
                  <c:v>12.96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'Arq. Tèc'!$K$1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('Arq. Tèc'!$A$4,'Arq. Tèc'!$A$10,'Arq. Tèc'!$A$16,'Arq. Tèc'!$A$21,'Arq. Tèc'!$A$28)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('Arq. Tèc'!$K$5,'Arq. Tèc'!$K$11,'Arq. Tèc'!$K$17,'Arq. Tèc'!$K$23,'Arq. Tèc'!$K$29)</c:f>
              <c:numCache>
                <c:formatCode>0.0</c:formatCode>
                <c:ptCount val="5"/>
                <c:pt idx="0">
                  <c:v>16.61807580174927</c:v>
                </c:pt>
                <c:pt idx="1">
                  <c:v>15.8051689860835</c:v>
                </c:pt>
                <c:pt idx="2">
                  <c:v>13.17829457364341</c:v>
                </c:pt>
                <c:pt idx="3">
                  <c:v>17.62767710049424</c:v>
                </c:pt>
                <c:pt idx="4" formatCode="General">
                  <c:v>12.97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5882568"/>
        <c:axId val="2115885624"/>
      </c:lineChart>
      <c:catAx>
        <c:axId val="2115882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5885624"/>
        <c:crosses val="autoZero"/>
        <c:auto val="1"/>
        <c:lblAlgn val="ctr"/>
        <c:lblOffset val="100"/>
        <c:noMultiLvlLbl val="0"/>
      </c:catAx>
      <c:valAx>
        <c:axId val="21158856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58825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TOTAL ARQ TÈCNICA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'Arq. Tèc'!$I$1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('Arq. Tèc'!$A$4,'Arq. Tèc'!$A$10,'Arq. Tèc'!$A$17,'Arq. Tèc'!$A$23,'Arq. Tèc'!$A$28)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('Arq. Tèc'!$I$6,'Arq. Tèc'!$I$12,'Arq. Tèc'!$I$18,'Arq. Tèc'!$I$24,'Arq. Tèc'!$I$30)</c:f>
              <c:numCache>
                <c:formatCode>0.0</c:formatCode>
                <c:ptCount val="5"/>
                <c:pt idx="0">
                  <c:v>75.59622850804214</c:v>
                </c:pt>
                <c:pt idx="1">
                  <c:v>73.7842370039128</c:v>
                </c:pt>
                <c:pt idx="2">
                  <c:v>73.95143487858719</c:v>
                </c:pt>
                <c:pt idx="3">
                  <c:v>74.0234375</c:v>
                </c:pt>
                <c:pt idx="4" formatCode="0.00">
                  <c:v>73.23037323037323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'Arq. Tèc'!$J$1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('Arq. Tèc'!$A$4,'Arq. Tèc'!$A$10,'Arq. Tèc'!$A$17,'Arq. Tèc'!$A$23,'Arq. Tèc'!$A$28)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('Arq. Tèc'!$J$6,'Arq. Tèc'!$J$12,'Arq. Tèc'!$J$18,'Arq. Tèc'!$J$24,'Arq. Tèc'!$J$30)</c:f>
              <c:numCache>
                <c:formatCode>0.0</c:formatCode>
                <c:ptCount val="5"/>
                <c:pt idx="0">
                  <c:v>10.42706600110926</c:v>
                </c:pt>
                <c:pt idx="1">
                  <c:v>10.22917831190609</c:v>
                </c:pt>
                <c:pt idx="2">
                  <c:v>12.06769683590876</c:v>
                </c:pt>
                <c:pt idx="3">
                  <c:v>9.27734375</c:v>
                </c:pt>
                <c:pt idx="4" formatCode="0.00">
                  <c:v>9.90990990990991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'Arq. Tèc'!$K$1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('Arq. Tèc'!$A$4,'Arq. Tèc'!$A$10,'Arq. Tèc'!$A$17,'Arq. Tèc'!$A$23,'Arq. Tèc'!$A$28)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('Arq. Tèc'!$K$6,'Arq. Tèc'!$K$12,'Arq. Tèc'!$K$18,'Arq. Tèc'!$K$24,'Arq. Tèc'!$K$30)</c:f>
              <c:numCache>
                <c:formatCode>0.0</c:formatCode>
                <c:ptCount val="5"/>
                <c:pt idx="0">
                  <c:v>13.97670549084859</c:v>
                </c:pt>
                <c:pt idx="1">
                  <c:v>15.98658468418111</c:v>
                </c:pt>
                <c:pt idx="2">
                  <c:v>13.98086828550405</c:v>
                </c:pt>
                <c:pt idx="3">
                  <c:v>16.69921875</c:v>
                </c:pt>
                <c:pt idx="4" formatCode="0.00">
                  <c:v>16.85971685971686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5938344"/>
        <c:axId val="2115941464"/>
      </c:lineChart>
      <c:catAx>
        <c:axId val="2115938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5941464"/>
        <c:crosses val="autoZero"/>
        <c:auto val="1"/>
        <c:lblAlgn val="ctr"/>
        <c:lblOffset val="100"/>
        <c:noMultiLvlLbl val="0"/>
      </c:catAx>
      <c:valAx>
        <c:axId val="21159414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59383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ARQUITECTURA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Arq!$I$1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(Arq!$A$3,Arq!$A$7,Arq!$A$13,Arq!$A$19,Arq!$A$27)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(Arq!$I$2,Arq!$I$6,Arq!$I$11,Arq!$I$18,Arq!$I$26)</c:f>
              <c:numCache>
                <c:formatCode>0.0</c:formatCode>
                <c:ptCount val="5"/>
                <c:pt idx="0">
                  <c:v>78.79518072289157</c:v>
                </c:pt>
                <c:pt idx="1">
                  <c:v>78.64077669902913</c:v>
                </c:pt>
                <c:pt idx="2">
                  <c:v>81.23515439429928</c:v>
                </c:pt>
                <c:pt idx="3">
                  <c:v>3.846153846153846</c:v>
                </c:pt>
                <c:pt idx="4" formatCode="General">
                  <c:v>0.0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Arq!$J$1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(Arq!$A$3,Arq!$A$7,Arq!$A$13,Arq!$A$19,Arq!$A$27)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(Arq!$J$2,Arq!$J$6,Arq!$J$11,Arq!$J$18,Arq!$J$26)</c:f>
              <c:numCache>
                <c:formatCode>0.0</c:formatCode>
                <c:ptCount val="5"/>
                <c:pt idx="0">
                  <c:v>9.397590361445782</c:v>
                </c:pt>
                <c:pt idx="1">
                  <c:v>11.6504854368932</c:v>
                </c:pt>
                <c:pt idx="2">
                  <c:v>9.026128266033254</c:v>
                </c:pt>
                <c:pt idx="3">
                  <c:v>0.0</c:v>
                </c:pt>
                <c:pt idx="4" formatCode="General">
                  <c:v>100.0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Arq!$K$1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(Arq!$A$3,Arq!$A$7,Arq!$A$13,Arq!$A$19,Arq!$A$27)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(Arq!$K$2,Arq!$K$6,Arq!$K$11,Arq!$K$18,Arq!$K$26)</c:f>
              <c:numCache>
                <c:formatCode>0.0</c:formatCode>
                <c:ptCount val="5"/>
                <c:pt idx="0">
                  <c:v>11.80722891566265</c:v>
                </c:pt>
                <c:pt idx="1">
                  <c:v>9.70873786407767</c:v>
                </c:pt>
                <c:pt idx="2">
                  <c:v>9.738717339667458</c:v>
                </c:pt>
                <c:pt idx="3">
                  <c:v>96.15384615384616</c:v>
                </c:pt>
                <c:pt idx="4" formatCode="General">
                  <c:v>0.0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8427016"/>
        <c:axId val="2118430072"/>
      </c:lineChart>
      <c:catAx>
        <c:axId val="2118427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8430072"/>
        <c:crosses val="autoZero"/>
        <c:auto val="1"/>
        <c:lblAlgn val="ctr"/>
        <c:lblOffset val="100"/>
        <c:noMultiLvlLbl val="0"/>
      </c:catAx>
      <c:valAx>
        <c:axId val="21184300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84270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ARQUITECTURA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Arq!$I$1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(Arq!$A$3,Arq!$A$8,Arq!$A$14,Arq!$A$21,Arq!$A$29)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(Arq!$I$3,Arq!$I$7,Arq!$I$12,Arq!$I$19,Arq!$I$27)</c:f>
              <c:numCache>
                <c:formatCode>0.0</c:formatCode>
                <c:ptCount val="5"/>
                <c:pt idx="0">
                  <c:v>75.0</c:v>
                </c:pt>
                <c:pt idx="1">
                  <c:v>78.04878048780488</c:v>
                </c:pt>
                <c:pt idx="2">
                  <c:v>73.31288343558282</c:v>
                </c:pt>
                <c:pt idx="3">
                  <c:v>59.18367346938776</c:v>
                </c:pt>
                <c:pt idx="4" formatCode="General">
                  <c:v>50.0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Arq!$J$1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(Arq!$A$3,Arq!$A$8,Arq!$A$14,Arq!$A$21,Arq!$A$29)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(Arq!$J$3,Arq!$J$7,Arq!$J$12,Arq!$J$19,Arq!$J$27)</c:f>
              <c:numCache>
                <c:formatCode>0.0</c:formatCode>
                <c:ptCount val="5"/>
                <c:pt idx="0">
                  <c:v>15.38461538461538</c:v>
                </c:pt>
                <c:pt idx="1">
                  <c:v>12.5</c:v>
                </c:pt>
                <c:pt idx="2">
                  <c:v>14.41717791411043</c:v>
                </c:pt>
                <c:pt idx="3">
                  <c:v>20.40816326530612</c:v>
                </c:pt>
                <c:pt idx="4" formatCode="General">
                  <c:v>50.0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Arq!$K$1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(Arq!$A$3,Arq!$A$8,Arq!$A$14,Arq!$A$21,Arq!$A$29)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(Arq!$K$3,Arq!$K$7,Arq!$K$12,Arq!$K$19,Arq!$K$27)</c:f>
              <c:numCache>
                <c:formatCode>0.0</c:formatCode>
                <c:ptCount val="5"/>
                <c:pt idx="0">
                  <c:v>9.615384615384614</c:v>
                </c:pt>
                <c:pt idx="1">
                  <c:v>9.451219512195121</c:v>
                </c:pt>
                <c:pt idx="2">
                  <c:v>12.26993865030675</c:v>
                </c:pt>
                <c:pt idx="3">
                  <c:v>20.40816326530612</c:v>
                </c:pt>
                <c:pt idx="4" formatCode="General">
                  <c:v>0.0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8482632"/>
        <c:axId val="2118485688"/>
      </c:lineChart>
      <c:catAx>
        <c:axId val="211848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8485688"/>
        <c:crosses val="autoZero"/>
        <c:auto val="1"/>
        <c:lblAlgn val="ctr"/>
        <c:lblOffset val="100"/>
        <c:noMultiLvlLbl val="0"/>
      </c:catAx>
      <c:valAx>
        <c:axId val="21184856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84826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ARQUITECTURA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Arq!$I$1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(Arq!$A$6:$A$7,Arq!$A$14,Arq!$A$20,Arq!$A$28)</c:f>
              <c:numCache>
                <c:formatCode>General</c:formatCode>
                <c:ptCount val="5"/>
                <c:pt idx="0">
                  <c:v>2012.0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(Arq!$I$8,Arq!$I$13,Arq!$I$20,Arq!$I$28)</c:f>
              <c:numCache>
                <c:formatCode>0.0</c:formatCode>
                <c:ptCount val="4"/>
                <c:pt idx="0">
                  <c:v>72.7810650887574</c:v>
                </c:pt>
                <c:pt idx="1">
                  <c:v>72.50673854447439</c:v>
                </c:pt>
                <c:pt idx="2">
                  <c:v>52.56410256410256</c:v>
                </c:pt>
                <c:pt idx="3" formatCode="General">
                  <c:v>59.25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Arq!$J$1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(Arq!$A$6:$A$7,Arq!$A$14,Arq!$A$20,Arq!$A$28)</c:f>
              <c:numCache>
                <c:formatCode>General</c:formatCode>
                <c:ptCount val="5"/>
                <c:pt idx="0">
                  <c:v>2012.0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(Arq!$J$8,Arq!$J$13,Arq!$J$20,Arq!$J$28)</c:f>
              <c:numCache>
                <c:formatCode>0.0</c:formatCode>
                <c:ptCount val="4"/>
                <c:pt idx="0">
                  <c:v>17.45562130177515</c:v>
                </c:pt>
                <c:pt idx="1">
                  <c:v>12.93800539083558</c:v>
                </c:pt>
                <c:pt idx="2">
                  <c:v>24.35897435897436</c:v>
                </c:pt>
                <c:pt idx="3" formatCode="General">
                  <c:v>29.62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Arq!$K$1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(Arq!$A$6:$A$7,Arq!$A$14,Arq!$A$20,Arq!$A$28)</c:f>
              <c:numCache>
                <c:formatCode>General</c:formatCode>
                <c:ptCount val="5"/>
                <c:pt idx="0">
                  <c:v>2012.0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(Arq!$K$8,Arq!$K$13,Arq!$K$20,Arq!$K$28)</c:f>
              <c:numCache>
                <c:formatCode>0.0</c:formatCode>
                <c:ptCount val="4"/>
                <c:pt idx="0">
                  <c:v>9.763313609467456</c:v>
                </c:pt>
                <c:pt idx="1">
                  <c:v>14.55525606469003</c:v>
                </c:pt>
                <c:pt idx="2">
                  <c:v>23.07692307692308</c:v>
                </c:pt>
                <c:pt idx="3" formatCode="General">
                  <c:v>11.13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7542152"/>
        <c:axId val="2117545208"/>
      </c:lineChart>
      <c:catAx>
        <c:axId val="2117542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7545208"/>
        <c:crosses val="autoZero"/>
        <c:auto val="1"/>
        <c:lblAlgn val="ctr"/>
        <c:lblOffset val="100"/>
        <c:noMultiLvlLbl val="0"/>
      </c:catAx>
      <c:valAx>
        <c:axId val="211754520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75421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MECÀNICA ALCOI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'Mecànica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('Mecànica Alcoi'!$A$2,'Mecànica Alcoi'!$A$7,'Mecànica Alcoi'!$A$14,'Mecànica Alcoi'!$A$19,'Mecànica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('Mecànica Alcoi'!$I$2,'Mecànica Alcoi'!$I$6,'Mecànica Alcoi'!$I$12,'Mecànica Alcoi'!$I$18,'Mecànica Alcoi'!$I$24)</c:f>
              <c:numCache>
                <c:formatCode>0.0</c:formatCode>
                <c:ptCount val="5"/>
                <c:pt idx="0">
                  <c:v>69.56521739130434</c:v>
                </c:pt>
                <c:pt idx="1">
                  <c:v>66.94915254237288</c:v>
                </c:pt>
                <c:pt idx="2">
                  <c:v>73.27586206896552</c:v>
                </c:pt>
                <c:pt idx="3">
                  <c:v>68.62745098039215</c:v>
                </c:pt>
                <c:pt idx="4" formatCode="General">
                  <c:v>65.74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'Mecànica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('Mecànica Alcoi'!$A$2,'Mecànica Alcoi'!$A$7,'Mecànica Alcoi'!$A$14,'Mecànica Alcoi'!$A$19,'Mecànica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('Mecànica Alcoi'!$J$2,'Mecànica Alcoi'!$J$6,'Mecànica Alcoi'!$J$12,'Mecànica Alcoi'!$J$18,'Mecànica Alcoi'!$J$24)</c:f>
              <c:numCache>
                <c:formatCode>0.0</c:formatCode>
                <c:ptCount val="5"/>
                <c:pt idx="0">
                  <c:v>21.73913043478261</c:v>
                </c:pt>
                <c:pt idx="1">
                  <c:v>16.94915254237288</c:v>
                </c:pt>
                <c:pt idx="2">
                  <c:v>15.51724137931035</c:v>
                </c:pt>
                <c:pt idx="3">
                  <c:v>15.68627450980392</c:v>
                </c:pt>
                <c:pt idx="4" formatCode="General">
                  <c:v>24.07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'Mecànica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('Mecànica Alcoi'!$A$2,'Mecànica Alcoi'!$A$7,'Mecànica Alcoi'!$A$14,'Mecànica Alcoi'!$A$19,'Mecànica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('Mecànica Alcoi'!$K$2,'Mecànica Alcoi'!$K$6,'Mecànica Alcoi'!$K$12,'Mecànica Alcoi'!$K$18,'Mecànica Alcoi'!$K$24)</c:f>
              <c:numCache>
                <c:formatCode>0.0</c:formatCode>
                <c:ptCount val="5"/>
                <c:pt idx="0">
                  <c:v>8.695652173913042</c:v>
                </c:pt>
                <c:pt idx="1">
                  <c:v>16.10169491525424</c:v>
                </c:pt>
                <c:pt idx="2">
                  <c:v>11.20689655172414</c:v>
                </c:pt>
                <c:pt idx="3">
                  <c:v>15.68627450980392</c:v>
                </c:pt>
                <c:pt idx="4" formatCode="General">
                  <c:v>10.19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7282872"/>
        <c:axId val="2107285928"/>
      </c:lineChart>
      <c:catAx>
        <c:axId val="2107282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7285928"/>
        <c:crosses val="autoZero"/>
        <c:auto val="1"/>
        <c:lblAlgn val="ctr"/>
        <c:lblOffset val="100"/>
        <c:noMultiLvlLbl val="0"/>
      </c:catAx>
      <c:valAx>
        <c:axId val="21072859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7282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ARQUITECTURA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Arq!$I$1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(Arq!$A$14,Arq!$A$21,Arq!$A$28)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(Arq!$I$14,Arq!$I$21,Arq!$I$29)</c:f>
              <c:numCache>
                <c:formatCode>0.0</c:formatCode>
                <c:ptCount val="3"/>
                <c:pt idx="0">
                  <c:v>62.61127596439169</c:v>
                </c:pt>
                <c:pt idx="1">
                  <c:v>60.52631578947368</c:v>
                </c:pt>
                <c:pt idx="2" formatCode="General">
                  <c:v>55.93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Arq!$J$1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(Arq!$A$14,Arq!$A$21,Arq!$A$28)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(Arq!$J$14,Arq!$J$21,Arq!$J$29)</c:f>
              <c:numCache>
                <c:formatCode>0.0</c:formatCode>
                <c:ptCount val="3"/>
                <c:pt idx="0">
                  <c:v>19.28783382789317</c:v>
                </c:pt>
                <c:pt idx="1">
                  <c:v>18.42105263157895</c:v>
                </c:pt>
                <c:pt idx="2" formatCode="General">
                  <c:v>30.5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Arq!$K$1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(Arq!$A$14,Arq!$A$21,Arq!$A$28)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(Arq!$K$14,Arq!$K$21,Arq!$K$29)</c:f>
              <c:numCache>
                <c:formatCode>0.0</c:formatCode>
                <c:ptCount val="3"/>
                <c:pt idx="0">
                  <c:v>18.10089020771513</c:v>
                </c:pt>
                <c:pt idx="1">
                  <c:v>21.05263157894737</c:v>
                </c:pt>
                <c:pt idx="2" formatCode="General">
                  <c:v>13.57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7605736"/>
        <c:axId val="2117608792"/>
      </c:lineChart>
      <c:catAx>
        <c:axId val="2117605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7608792"/>
        <c:crosses val="autoZero"/>
        <c:auto val="1"/>
        <c:lblAlgn val="ctr"/>
        <c:lblOffset val="100"/>
        <c:noMultiLvlLbl val="0"/>
      </c:catAx>
      <c:valAx>
        <c:axId val="21176087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76057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>
                <a:effectLst/>
              </a:rPr>
              <a:t>CINQUÈ ARQUITECTURA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Arq!$I$1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(Arq!$A$14,Arq!$A$21,Arq!$A$29)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(Arq!$I$15,Arq!$I$22,Arq!$I$30)</c:f>
              <c:numCache>
                <c:formatCode>0.0</c:formatCode>
                <c:ptCount val="3"/>
                <c:pt idx="0">
                  <c:v>32.8125</c:v>
                </c:pt>
                <c:pt idx="1">
                  <c:v>54.27509293680297</c:v>
                </c:pt>
                <c:pt idx="2" formatCode="General">
                  <c:v>63.63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Arq!$J$1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(Arq!$A$14,Arq!$A$21,Arq!$A$29)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(Arq!$J$15,Arq!$J$22,Arq!$J$30)</c:f>
              <c:numCache>
                <c:formatCode>0.0</c:formatCode>
                <c:ptCount val="3"/>
                <c:pt idx="0">
                  <c:v>10.9375</c:v>
                </c:pt>
                <c:pt idx="1">
                  <c:v>17.47211895910781</c:v>
                </c:pt>
                <c:pt idx="2" formatCode="General">
                  <c:v>30.0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Arq!$K$1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(Arq!$A$14,Arq!$A$21,Arq!$A$29)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(Arq!$K$15,Arq!$K$22,Arq!$K$30)</c:f>
              <c:numCache>
                <c:formatCode>0.0</c:formatCode>
                <c:ptCount val="3"/>
                <c:pt idx="0">
                  <c:v>56.25</c:v>
                </c:pt>
                <c:pt idx="1">
                  <c:v>28.25278810408922</c:v>
                </c:pt>
                <c:pt idx="2" formatCode="General">
                  <c:v>6.37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6579064"/>
        <c:axId val="2116582040"/>
      </c:lineChart>
      <c:catAx>
        <c:axId val="2116579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6582040"/>
        <c:crosses val="autoZero"/>
        <c:auto val="1"/>
        <c:lblAlgn val="ctr"/>
        <c:lblOffset val="100"/>
        <c:noMultiLvlLbl val="0"/>
      </c:catAx>
      <c:valAx>
        <c:axId val="21165820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65790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SISÈ </a:t>
            </a:r>
            <a:r>
              <a:rPr lang="es-ES" sz="1800" b="1" i="0" u="none" strike="noStrike" baseline="0">
                <a:effectLst/>
              </a:rPr>
              <a:t>ARQUITECTURA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Arq!$I$1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(Arq!$A$22,Arq!$A$28)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(Arq!$I$23,Arq!$I$31)</c:f>
              <c:numCache>
                <c:formatCode>General</c:formatCode>
                <c:ptCount val="2"/>
                <c:pt idx="0" formatCode="0.0">
                  <c:v>50.0</c:v>
                </c:pt>
                <c:pt idx="1">
                  <c:v>66.96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Arq!$J$1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(Arq!$A$22,Arq!$A$28)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(Arq!$J$23,Arq!$J$31)</c:f>
              <c:numCache>
                <c:formatCode>General</c:formatCode>
                <c:ptCount val="2"/>
                <c:pt idx="0" formatCode="0.0">
                  <c:v>33.33333333333334</c:v>
                </c:pt>
                <c:pt idx="1">
                  <c:v>25.89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Arq!$K$1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(Arq!$A$22,Arq!$A$28)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(Arq!$K$23,Arq!$K$31)</c:f>
              <c:numCache>
                <c:formatCode>General</c:formatCode>
                <c:ptCount val="2"/>
                <c:pt idx="0" formatCode="0.0">
                  <c:v>16.66666666666667</c:v>
                </c:pt>
                <c:pt idx="1">
                  <c:v>7.15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6639704"/>
        <c:axId val="2116642744"/>
      </c:lineChart>
      <c:catAx>
        <c:axId val="2116639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6642744"/>
        <c:crosses val="autoZero"/>
        <c:auto val="1"/>
        <c:lblAlgn val="ctr"/>
        <c:lblOffset val="100"/>
        <c:noMultiLvlLbl val="0"/>
      </c:catAx>
      <c:valAx>
        <c:axId val="211664274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66397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TOTAL ARQUITECTURA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Arq!$I$1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(Arq!$A$3,Arq!$A$8,Arq!$A$13,Arq!$A$21,Arq!$A$29)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(Arq!$I$4,Arq!$I$9,Arq!$I$16,Arq!$I$24,Arq!$I$32)</c:f>
              <c:numCache>
                <c:formatCode>0.0</c:formatCode>
                <c:ptCount val="5"/>
                <c:pt idx="0">
                  <c:v>75.0</c:v>
                </c:pt>
                <c:pt idx="1">
                  <c:v>76.62337662337663</c:v>
                </c:pt>
                <c:pt idx="2">
                  <c:v>71.23107307439104</c:v>
                </c:pt>
                <c:pt idx="3">
                  <c:v>51.05633802816901</c:v>
                </c:pt>
                <c:pt idx="4" formatCode="0.00">
                  <c:v>62.70096463022508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Arq!$J$1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(Arq!$A$3,Arq!$A$8,Arq!$A$13,Arq!$A$21,Arq!$A$29)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(Arq!$J$4,Arq!$J$9,Arq!$J$16,Arq!$J$24,Arq!$J$32)</c:f>
              <c:numCache>
                <c:formatCode>0.0</c:formatCode>
                <c:ptCount val="5"/>
                <c:pt idx="0">
                  <c:v>15.38461538461538</c:v>
                </c:pt>
                <c:pt idx="1">
                  <c:v>13.7291280148423</c:v>
                </c:pt>
                <c:pt idx="2">
                  <c:v>13.49572086899276</c:v>
                </c:pt>
                <c:pt idx="3">
                  <c:v>17.42957746478873</c:v>
                </c:pt>
                <c:pt idx="4" formatCode="0.00">
                  <c:v>28.93890675241158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Arq!$K$1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(Arq!$A$3,Arq!$A$8,Arq!$A$13,Arq!$A$21,Arq!$A$29)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(Arq!$K$4,Arq!$K$9,Arq!$K$16,Arq!$K$24,Arq!$K$32)</c:f>
              <c:numCache>
                <c:formatCode>0.0</c:formatCode>
                <c:ptCount val="5"/>
                <c:pt idx="0">
                  <c:v>9.615384615384614</c:v>
                </c:pt>
                <c:pt idx="1">
                  <c:v>9.647495361781075</c:v>
                </c:pt>
                <c:pt idx="2">
                  <c:v>15.27320605661619</c:v>
                </c:pt>
                <c:pt idx="3">
                  <c:v>31.51408450704225</c:v>
                </c:pt>
                <c:pt idx="4" formatCode="0.00">
                  <c:v>8.360128617363343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6694056"/>
        <c:axId val="2116697176"/>
      </c:lineChart>
      <c:catAx>
        <c:axId val="2116694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6697176"/>
        <c:crosses val="autoZero"/>
        <c:auto val="1"/>
        <c:lblAlgn val="ctr"/>
        <c:lblOffset val="100"/>
        <c:noMultiLvlLbl val="0"/>
      </c:catAx>
      <c:valAx>
        <c:axId val="21166971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66940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ADE VERA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ADE!$I$1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(ADE!$A$4,ADE!$A$11,ADE!$A$20,ADE!$A$30,ADE!$A$39)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(ADE!$I$3,ADE!$I$9,ADE!$I$17,ADE!$I$27,ADE!$I$37)</c:f>
              <c:numCache>
                <c:formatCode>0.0</c:formatCode>
                <c:ptCount val="5"/>
                <c:pt idx="0">
                  <c:v>78.35820895522389</c:v>
                </c:pt>
                <c:pt idx="1">
                  <c:v>73.22834645669292</c:v>
                </c:pt>
                <c:pt idx="2">
                  <c:v>78.01418439716312</c:v>
                </c:pt>
                <c:pt idx="3">
                  <c:v>85.9375</c:v>
                </c:pt>
                <c:pt idx="4" formatCode="General">
                  <c:v>82.11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ADE!$J$1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(ADE!$A$4,ADE!$A$11,ADE!$A$20,ADE!$A$30,ADE!$A$39)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(ADE!$J$3,ADE!$J$9,ADE!$J$17,ADE!$J$27,ADE!$J$37)</c:f>
              <c:numCache>
                <c:formatCode>0.0</c:formatCode>
                <c:ptCount val="5"/>
                <c:pt idx="0">
                  <c:v>5.970149253731343</c:v>
                </c:pt>
                <c:pt idx="1">
                  <c:v>7.086614173228346</c:v>
                </c:pt>
                <c:pt idx="2">
                  <c:v>10.63829787234043</c:v>
                </c:pt>
                <c:pt idx="3">
                  <c:v>3.90625</c:v>
                </c:pt>
                <c:pt idx="4" formatCode="General">
                  <c:v>5.96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ADE!$K$1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(ADE!$A$4,ADE!$A$11,ADE!$A$20,ADE!$A$30,ADE!$A$39)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(ADE!$K$3,ADE!$K$9,ADE!$K$17,ADE!$K$27,ADE!$K$37)</c:f>
              <c:numCache>
                <c:formatCode>0.0</c:formatCode>
                <c:ptCount val="5"/>
                <c:pt idx="0">
                  <c:v>15.67164179104478</c:v>
                </c:pt>
                <c:pt idx="1">
                  <c:v>19.68503937007874</c:v>
                </c:pt>
                <c:pt idx="2">
                  <c:v>11.34751773049645</c:v>
                </c:pt>
                <c:pt idx="3">
                  <c:v>10.15625</c:v>
                </c:pt>
                <c:pt idx="4" formatCode="General">
                  <c:v>11.93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8511128"/>
        <c:axId val="2118514184"/>
      </c:lineChart>
      <c:catAx>
        <c:axId val="2118511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8514184"/>
        <c:crosses val="autoZero"/>
        <c:auto val="1"/>
        <c:lblAlgn val="ctr"/>
        <c:lblOffset val="100"/>
        <c:noMultiLvlLbl val="0"/>
      </c:catAx>
      <c:valAx>
        <c:axId val="21185141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85111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ADE VERA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ADE!$I$1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(ADE!$A$4,ADE!$A$11,ADE!$A$19,ADE!$A$28,ADE!$A$38)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(ADE!$I$2,ADE!$I$8,ADE!$I$16,ADE!$I$26,ADE!$I$36)</c:f>
              <c:numCache>
                <c:formatCode>0.0</c:formatCode>
                <c:ptCount val="5"/>
                <c:pt idx="0">
                  <c:v>82.69230769230769</c:v>
                </c:pt>
                <c:pt idx="1">
                  <c:v>82.12290502793296</c:v>
                </c:pt>
                <c:pt idx="2">
                  <c:v>86.79245283018868</c:v>
                </c:pt>
                <c:pt idx="3">
                  <c:v>90.36144578313252</c:v>
                </c:pt>
                <c:pt idx="4" formatCode="General">
                  <c:v>84.84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ADE!$J$1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(ADE!$A$4,ADE!$A$11,ADE!$A$19,ADE!$A$28,ADE!$A$38)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(ADE!$J$2,ADE!$J$8,ADE!$J$16,ADE!$J$26,ADE!$J$36)</c:f>
              <c:numCache>
                <c:formatCode>0.0</c:formatCode>
                <c:ptCount val="5"/>
                <c:pt idx="0">
                  <c:v>7.692307692307692</c:v>
                </c:pt>
                <c:pt idx="1">
                  <c:v>5.58659217877095</c:v>
                </c:pt>
                <c:pt idx="2">
                  <c:v>3.773584905660377</c:v>
                </c:pt>
                <c:pt idx="3">
                  <c:v>5.421686746987952</c:v>
                </c:pt>
                <c:pt idx="4" formatCode="General">
                  <c:v>5.55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ADE!$K$1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(ADE!$A$4,ADE!$A$11,ADE!$A$19,ADE!$A$28,ADE!$A$38)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(ADE!$K$2,ADE!$K$8,ADE!$K$16,ADE!$K$26,ADE!$K$36)</c:f>
              <c:numCache>
                <c:formatCode>0.0</c:formatCode>
                <c:ptCount val="5"/>
                <c:pt idx="0">
                  <c:v>9.615384615384614</c:v>
                </c:pt>
                <c:pt idx="1">
                  <c:v>12.2905027932961</c:v>
                </c:pt>
                <c:pt idx="2">
                  <c:v>9.433962264150943</c:v>
                </c:pt>
                <c:pt idx="3">
                  <c:v>4.216867469879518</c:v>
                </c:pt>
                <c:pt idx="4" formatCode="General">
                  <c:v>9.61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8583848"/>
        <c:axId val="2118586904"/>
      </c:lineChart>
      <c:catAx>
        <c:axId val="2118583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8586904"/>
        <c:crosses val="autoZero"/>
        <c:auto val="1"/>
        <c:lblAlgn val="ctr"/>
        <c:lblOffset val="100"/>
        <c:noMultiLvlLbl val="0"/>
      </c:catAx>
      <c:valAx>
        <c:axId val="21185869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85838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ADE VERA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ADE!$I$1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(ADE!$A$22,ADE!$A$30,ADE!$A$41)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(ADE!$I$19,ADE!$I$29,ADE!$I$39)</c:f>
              <c:numCache>
                <c:formatCode>0.0</c:formatCode>
                <c:ptCount val="3"/>
                <c:pt idx="0">
                  <c:v>42.18009478672986</c:v>
                </c:pt>
                <c:pt idx="1">
                  <c:v>50.70422535211268</c:v>
                </c:pt>
                <c:pt idx="2" formatCode="General">
                  <c:v>60.07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ADE!$J$1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(ADE!$A$22,ADE!$A$30,ADE!$A$41)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(ADE!$J$19,ADE!$J$29,ADE!$J$39)</c:f>
              <c:numCache>
                <c:formatCode>0.0</c:formatCode>
                <c:ptCount val="3"/>
                <c:pt idx="0">
                  <c:v>12.32227488151659</c:v>
                </c:pt>
                <c:pt idx="1">
                  <c:v>14.7887323943662</c:v>
                </c:pt>
                <c:pt idx="2" formatCode="General">
                  <c:v>15.67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ADE!$K$1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(ADE!$A$22,ADE!$A$30,ADE!$A$41)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(ADE!$K$19,ADE!$K$29,ADE!$K$39)</c:f>
              <c:numCache>
                <c:formatCode>0.0</c:formatCode>
                <c:ptCount val="3"/>
                <c:pt idx="0">
                  <c:v>45.49763033175356</c:v>
                </c:pt>
                <c:pt idx="1">
                  <c:v>34.50704225352113</c:v>
                </c:pt>
                <c:pt idx="2" formatCode="General">
                  <c:v>24.26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5896616"/>
        <c:axId val="2115904504"/>
      </c:lineChart>
      <c:catAx>
        <c:axId val="2115896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5904504"/>
        <c:crosses val="autoZero"/>
        <c:auto val="1"/>
        <c:lblAlgn val="ctr"/>
        <c:lblOffset val="100"/>
        <c:noMultiLvlLbl val="0"/>
      </c:catAx>
      <c:valAx>
        <c:axId val="21159045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58966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ADE VERA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ADE!$I$1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(ADE!$A$11,ADE!$A$20,ADE!$A$30,ADE!$A$40)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(ADE!$I$10,ADE!$I$18,ADE!$I$28,ADE!$I$38)</c:f>
              <c:numCache>
                <c:formatCode>0.0</c:formatCode>
                <c:ptCount val="4"/>
                <c:pt idx="0">
                  <c:v>61.58940397350993</c:v>
                </c:pt>
                <c:pt idx="1">
                  <c:v>59.57446808510638</c:v>
                </c:pt>
                <c:pt idx="2">
                  <c:v>62.11180124223603</c:v>
                </c:pt>
                <c:pt idx="3" formatCode="General">
                  <c:v>69.67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ADE!$J$1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(ADE!$A$11,ADE!$A$20,ADE!$A$30,ADE!$A$40)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(ADE!$J$10,ADE!$J$18,ADE!$J$28,ADE!$J$38)</c:f>
              <c:numCache>
                <c:formatCode>0.0</c:formatCode>
                <c:ptCount val="4"/>
                <c:pt idx="0">
                  <c:v>14.56953642384106</c:v>
                </c:pt>
                <c:pt idx="1">
                  <c:v>7.801418439716312</c:v>
                </c:pt>
                <c:pt idx="2">
                  <c:v>13.04347826086956</c:v>
                </c:pt>
                <c:pt idx="3" formatCode="General">
                  <c:v>6.45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ADE!$K$1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(ADE!$A$11,ADE!$A$20,ADE!$A$30,ADE!$A$40)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(ADE!$K$10,ADE!$K$18,ADE!$K$28,ADE!$K$38)</c:f>
              <c:numCache>
                <c:formatCode>0.0</c:formatCode>
                <c:ptCount val="4"/>
                <c:pt idx="0">
                  <c:v>23.84105960264901</c:v>
                </c:pt>
                <c:pt idx="1">
                  <c:v>32.6241134751773</c:v>
                </c:pt>
                <c:pt idx="2">
                  <c:v>24.84472049689441</c:v>
                </c:pt>
                <c:pt idx="3" formatCode="General">
                  <c:v>23.88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7668152"/>
        <c:axId val="2117671208"/>
      </c:lineChart>
      <c:catAx>
        <c:axId val="2117668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7671208"/>
        <c:crosses val="autoZero"/>
        <c:auto val="1"/>
        <c:lblAlgn val="ctr"/>
        <c:lblOffset val="100"/>
        <c:noMultiLvlLbl val="0"/>
      </c:catAx>
      <c:valAx>
        <c:axId val="211767120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76681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TOTAL ADE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ADE!$I$1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(ADE!$A$3,ADE!$A$12,ADE!$A$19,ADE!$A$32,ADE!$A$38)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(ADE!$I$6,ADE!$I$14,ADE!$I$24,ADE!$I$34,ADE!$I$44)</c:f>
              <c:numCache>
                <c:formatCode>0.0</c:formatCode>
                <c:ptCount val="5"/>
                <c:pt idx="0">
                  <c:v>72.65135699373695</c:v>
                </c:pt>
                <c:pt idx="1">
                  <c:v>65.9658344283837</c:v>
                </c:pt>
                <c:pt idx="2">
                  <c:v>42.01680672268908</c:v>
                </c:pt>
                <c:pt idx="3">
                  <c:v>64.30542778288869</c:v>
                </c:pt>
                <c:pt idx="4" formatCode="0.00">
                  <c:v>67.27772685609533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ADE!$J$1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(ADE!$A$3,ADE!$A$12,ADE!$A$19,ADE!$A$32,ADE!$A$38)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(ADE!$J$6,ADE!$J$14,ADE!$J$24,ADE!$J$34,ADE!$J$44)</c:f>
              <c:numCache>
                <c:formatCode>0.0</c:formatCode>
                <c:ptCount val="5"/>
                <c:pt idx="0">
                  <c:v>15.2400835073069</c:v>
                </c:pt>
                <c:pt idx="1">
                  <c:v>18.00262812089356</c:v>
                </c:pt>
                <c:pt idx="2">
                  <c:v>26.05042016806723</c:v>
                </c:pt>
                <c:pt idx="3">
                  <c:v>16.74333026678933</c:v>
                </c:pt>
                <c:pt idx="4" formatCode="0.00">
                  <c:v>15.3070577451879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ADE!$K$1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(ADE!$A$3,ADE!$A$12,ADE!$A$19,ADE!$A$32,ADE!$A$38)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(ADE!$K$6,ADE!$K$14,ADE!$K$24,ADE!$K$34,ADE!$K$44)</c:f>
              <c:numCache>
                <c:formatCode>0.0</c:formatCode>
                <c:ptCount val="5"/>
                <c:pt idx="0">
                  <c:v>12.10855949895616</c:v>
                </c:pt>
                <c:pt idx="1">
                  <c:v>16.03153745072273</c:v>
                </c:pt>
                <c:pt idx="2">
                  <c:v>31.9327731092437</c:v>
                </c:pt>
                <c:pt idx="3">
                  <c:v>18.95124195032199</c:v>
                </c:pt>
                <c:pt idx="4" formatCode="0.00">
                  <c:v>17.41521539871678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7742456"/>
        <c:axId val="2117745576"/>
      </c:lineChart>
      <c:catAx>
        <c:axId val="2117742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7745576"/>
        <c:crosses val="autoZero"/>
        <c:auto val="1"/>
        <c:lblAlgn val="ctr"/>
        <c:lblOffset val="100"/>
        <c:noMultiLvlLbl val="0"/>
      </c:catAx>
      <c:valAx>
        <c:axId val="21177455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77424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ADE ALCOI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'ADE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('ADE Alcoi'!$A$2,'ADE Alcoi'!$A$7,'ADE Alcoi'!$A$13,'ADE Alcoi'!$A$19,'ADE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('ADE Alcoi'!$I$2,'ADE Alcoi'!$I$6,'ADE Alcoi'!$I$11,'ADE Alcoi'!$I$17,'ADE Alcoi'!$I$23)</c:f>
              <c:numCache>
                <c:formatCode>0.0</c:formatCode>
                <c:ptCount val="5"/>
                <c:pt idx="0">
                  <c:v>65.3225806451613</c:v>
                </c:pt>
                <c:pt idx="1">
                  <c:v>61.60714285714285</c:v>
                </c:pt>
                <c:pt idx="2">
                  <c:v>69.01408450704225</c:v>
                </c:pt>
                <c:pt idx="3">
                  <c:v>71.11111111111111</c:v>
                </c:pt>
                <c:pt idx="4" formatCode="General">
                  <c:v>70.0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'ADE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('ADE Alcoi'!$A$2,'ADE Alcoi'!$A$7,'ADE Alcoi'!$A$13,'ADE Alcoi'!$A$19,'ADE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('ADE Alcoi'!$J$2,'ADE Alcoi'!$J$6,'ADE Alcoi'!$J$11,'ADE Alcoi'!$J$17,'ADE Alcoi'!$J$23)</c:f>
              <c:numCache>
                <c:formatCode>0.0</c:formatCode>
                <c:ptCount val="5"/>
                <c:pt idx="0">
                  <c:v>20.96774193548387</c:v>
                </c:pt>
                <c:pt idx="1">
                  <c:v>24.10714285714286</c:v>
                </c:pt>
                <c:pt idx="2">
                  <c:v>19.71830985915493</c:v>
                </c:pt>
                <c:pt idx="3">
                  <c:v>26.66666666666667</c:v>
                </c:pt>
                <c:pt idx="4" formatCode="General">
                  <c:v>13.75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'ADE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('ADE Alcoi'!$A$2,'ADE Alcoi'!$A$7,'ADE Alcoi'!$A$13,'ADE Alcoi'!$A$19,'ADE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('ADE Alcoi'!$K$2,'ADE Alcoi'!$K$6,'ADE Alcoi'!$K$11,'ADE Alcoi'!$K$17,'ADE Alcoi'!$K$23)</c:f>
              <c:numCache>
                <c:formatCode>0.0</c:formatCode>
                <c:ptCount val="5"/>
                <c:pt idx="0">
                  <c:v>13.70967741935484</c:v>
                </c:pt>
                <c:pt idx="1">
                  <c:v>14.28571428571429</c:v>
                </c:pt>
                <c:pt idx="2">
                  <c:v>11.26760563380282</c:v>
                </c:pt>
                <c:pt idx="3">
                  <c:v>2.222222222222222</c:v>
                </c:pt>
                <c:pt idx="4" formatCode="General">
                  <c:v>16.25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7790456"/>
        <c:axId val="2117793512"/>
      </c:lineChart>
      <c:catAx>
        <c:axId val="2117790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7793512"/>
        <c:crosses val="autoZero"/>
        <c:auto val="1"/>
        <c:lblAlgn val="ctr"/>
        <c:lblOffset val="100"/>
        <c:noMultiLvlLbl val="0"/>
      </c:catAx>
      <c:valAx>
        <c:axId val="21177935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77904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MECÀNICA ALCOI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'Mecànica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('Mecànica Alcoi'!$A$3,'Mecànica Alcoi'!$A$9,'Mecànica Alcoi'!$A$13,'Mecànica Alcoi'!$A$19,'Mecànica Alcoi'!$A$25)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('Mecànica Alcoi'!$I$3,'Mecànica Alcoi'!$I$7,'Mecànica Alcoi'!$I$13,'Mecànica Alcoi'!$I$19,'Mecànica Alcoi'!$I$25)</c:f>
              <c:numCache>
                <c:formatCode>0.0</c:formatCode>
                <c:ptCount val="5"/>
                <c:pt idx="0">
                  <c:v>62.19512195121951</c:v>
                </c:pt>
                <c:pt idx="1">
                  <c:v>65.21739130434782</c:v>
                </c:pt>
                <c:pt idx="2">
                  <c:v>69.3069306930693</c:v>
                </c:pt>
                <c:pt idx="3">
                  <c:v>73.11827956989247</c:v>
                </c:pt>
                <c:pt idx="4" formatCode="General">
                  <c:v>70.53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'Mecànica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('Mecànica Alcoi'!$A$3,'Mecànica Alcoi'!$A$9,'Mecànica Alcoi'!$A$13,'Mecànica Alcoi'!$A$19,'Mecànica Alcoi'!$A$25)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('Mecànica Alcoi'!$J$3,'Mecànica Alcoi'!$J$7,'Mecànica Alcoi'!$J$13,'Mecànica Alcoi'!$J$19,'Mecànica Alcoi'!$J$25)</c:f>
              <c:numCache>
                <c:formatCode>0.0</c:formatCode>
                <c:ptCount val="5"/>
                <c:pt idx="0">
                  <c:v>15.85365853658537</c:v>
                </c:pt>
                <c:pt idx="1">
                  <c:v>22.82608695652174</c:v>
                </c:pt>
                <c:pt idx="2">
                  <c:v>22.77227722772277</c:v>
                </c:pt>
                <c:pt idx="3">
                  <c:v>16.12903225806452</c:v>
                </c:pt>
                <c:pt idx="4" formatCode="General">
                  <c:v>14.28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'Mecànica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('Mecànica Alcoi'!$A$3,'Mecànica Alcoi'!$A$9,'Mecànica Alcoi'!$A$13,'Mecànica Alcoi'!$A$19,'Mecànica Alcoi'!$A$25)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('Mecànica Alcoi'!$K$3,'Mecànica Alcoi'!$K$7,'Mecànica Alcoi'!$K$13,'Mecànica Alcoi'!$K$19,'Mecànica Alcoi'!$K$25)</c:f>
              <c:numCache>
                <c:formatCode>0.0</c:formatCode>
                <c:ptCount val="5"/>
                <c:pt idx="0">
                  <c:v>21.95121951219512</c:v>
                </c:pt>
                <c:pt idx="1">
                  <c:v>11.95652173913044</c:v>
                </c:pt>
                <c:pt idx="2">
                  <c:v>7.920792079207921</c:v>
                </c:pt>
                <c:pt idx="3">
                  <c:v>10.75268817204301</c:v>
                </c:pt>
                <c:pt idx="4" formatCode="General">
                  <c:v>15.19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7339032"/>
        <c:axId val="2107342088"/>
      </c:lineChart>
      <c:catAx>
        <c:axId val="2107339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7342088"/>
        <c:crosses val="autoZero"/>
        <c:auto val="1"/>
        <c:lblAlgn val="ctr"/>
        <c:lblOffset val="100"/>
        <c:noMultiLvlLbl val="0"/>
      </c:catAx>
      <c:valAx>
        <c:axId val="21073420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7339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ADE ALCOI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'ADE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('ADE Alcoi'!$A$3,'ADE Alcoi'!$A$7,'ADE Alcoi'!$A$13,'ADE Alcoi'!$A$18,'ADE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('ADE Alcoi'!$I$3,'ADE Alcoi'!$I$7,'ADE Alcoi'!$I$12,'ADE Alcoi'!$I$18,'ADE Alcoi'!$I$24)</c:f>
              <c:numCache>
                <c:formatCode>0.0</c:formatCode>
                <c:ptCount val="5"/>
                <c:pt idx="0">
                  <c:v>50.76923076923077</c:v>
                </c:pt>
                <c:pt idx="1">
                  <c:v>56.25</c:v>
                </c:pt>
                <c:pt idx="2">
                  <c:v>62.85714285714285</c:v>
                </c:pt>
                <c:pt idx="3">
                  <c:v>65.38461538461538</c:v>
                </c:pt>
                <c:pt idx="4" formatCode="General">
                  <c:v>50.0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'ADE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('ADE Alcoi'!$A$3,'ADE Alcoi'!$A$7,'ADE Alcoi'!$A$13,'ADE Alcoi'!$A$18,'ADE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('ADE Alcoi'!$J$3,'ADE Alcoi'!$J$7,'ADE Alcoi'!$J$12,'ADE Alcoi'!$J$18,'ADE Alcoi'!$J$24)</c:f>
              <c:numCache>
                <c:formatCode>0.0</c:formatCode>
                <c:ptCount val="5"/>
                <c:pt idx="0">
                  <c:v>41.53846153846154</c:v>
                </c:pt>
                <c:pt idx="1">
                  <c:v>36.25</c:v>
                </c:pt>
                <c:pt idx="2">
                  <c:v>30.0</c:v>
                </c:pt>
                <c:pt idx="3">
                  <c:v>30.76923076923077</c:v>
                </c:pt>
                <c:pt idx="4" formatCode="General">
                  <c:v>36.36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'ADE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('ADE Alcoi'!$A$3,'ADE Alcoi'!$A$7,'ADE Alcoi'!$A$13,'ADE Alcoi'!$A$18,'ADE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('ADE Alcoi'!$K$3,'ADE Alcoi'!$K$7,'ADE Alcoi'!$K$12,'ADE Alcoi'!$K$18,'ADE Alcoi'!$K$24)</c:f>
              <c:numCache>
                <c:formatCode>0.0</c:formatCode>
                <c:ptCount val="5"/>
                <c:pt idx="0">
                  <c:v>7.692307692307692</c:v>
                </c:pt>
                <c:pt idx="1">
                  <c:v>7.5</c:v>
                </c:pt>
                <c:pt idx="2">
                  <c:v>7.142857142857143</c:v>
                </c:pt>
                <c:pt idx="3">
                  <c:v>3.846153846153846</c:v>
                </c:pt>
                <c:pt idx="4" formatCode="General">
                  <c:v>13.64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5991592"/>
        <c:axId val="2115994648"/>
      </c:lineChart>
      <c:catAx>
        <c:axId val="2115991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5994648"/>
        <c:crosses val="autoZero"/>
        <c:auto val="1"/>
        <c:lblAlgn val="ctr"/>
        <c:lblOffset val="100"/>
        <c:noMultiLvlLbl val="0"/>
      </c:catAx>
      <c:valAx>
        <c:axId val="21159946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59915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ADE ALCOI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'ADE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('ADE Alcoi'!$A$7,'ADE Alcoi'!$A$13,'ADE Alcoi'!$A$19,'ADE Alcoi'!$A$24)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('ADE Alcoi'!$I$8,'ADE Alcoi'!$I$13,'ADE Alcoi'!$I$19,'ADE Alcoi'!$I$25)</c:f>
              <c:numCache>
                <c:formatCode>0.0</c:formatCode>
                <c:ptCount val="4"/>
                <c:pt idx="0">
                  <c:v>49.10714285714285</c:v>
                </c:pt>
                <c:pt idx="1">
                  <c:v>61.53846153846154</c:v>
                </c:pt>
                <c:pt idx="2">
                  <c:v>54.54545454545455</c:v>
                </c:pt>
                <c:pt idx="3" formatCode="General">
                  <c:v>52.38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'ADE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('ADE Alcoi'!$A$7,'ADE Alcoi'!$A$13,'ADE Alcoi'!$A$19,'ADE Alcoi'!$A$24)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('ADE Alcoi'!$J$8,'ADE Alcoi'!$J$13,'ADE Alcoi'!$J$19,'ADE Alcoi'!$J$25)</c:f>
              <c:numCache>
                <c:formatCode>0.0</c:formatCode>
                <c:ptCount val="4"/>
                <c:pt idx="0">
                  <c:v>35.71428571428572</c:v>
                </c:pt>
                <c:pt idx="1">
                  <c:v>30.76923076923077</c:v>
                </c:pt>
                <c:pt idx="2">
                  <c:v>34.0909090909091</c:v>
                </c:pt>
                <c:pt idx="3" formatCode="General">
                  <c:v>36.5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'ADE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('ADE Alcoi'!$A$7,'ADE Alcoi'!$A$13,'ADE Alcoi'!$A$19,'ADE Alcoi'!$A$24)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('ADE Alcoi'!$K$8,'ADE Alcoi'!$K$13,'ADE Alcoi'!$K$19,'ADE Alcoi'!$K$25)</c:f>
              <c:numCache>
                <c:formatCode>0.0</c:formatCode>
                <c:ptCount val="4"/>
                <c:pt idx="0">
                  <c:v>15.17857142857143</c:v>
                </c:pt>
                <c:pt idx="1">
                  <c:v>7.692307692307692</c:v>
                </c:pt>
                <c:pt idx="2">
                  <c:v>11.36363636363636</c:v>
                </c:pt>
                <c:pt idx="3" formatCode="General">
                  <c:v>11.12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7848600"/>
        <c:axId val="2117851656"/>
      </c:lineChart>
      <c:catAx>
        <c:axId val="2117848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7851656"/>
        <c:crosses val="autoZero"/>
        <c:auto val="1"/>
        <c:lblAlgn val="ctr"/>
        <c:lblOffset val="100"/>
        <c:noMultiLvlLbl val="0"/>
      </c:catAx>
      <c:valAx>
        <c:axId val="211785165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78486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ADE ALCOI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'ADE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('ADE Alcoi'!$A$13,'ADE Alcoi'!$A$19,'ADE Alcoi'!$A$25)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('ADE Alcoi'!$I$14,'ADE Alcoi'!$I$20,'ADE Alcoi'!$I$26)</c:f>
              <c:numCache>
                <c:formatCode>0.0</c:formatCode>
                <c:ptCount val="3"/>
                <c:pt idx="0">
                  <c:v>42.01680672268908</c:v>
                </c:pt>
                <c:pt idx="1">
                  <c:v>49.69325153374233</c:v>
                </c:pt>
                <c:pt idx="2" formatCode="General">
                  <c:v>46.96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'ADE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('ADE Alcoi'!$A$13,'ADE Alcoi'!$A$19,'ADE Alcoi'!$A$25)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('ADE Alcoi'!$J$14,'ADE Alcoi'!$J$20,'ADE Alcoi'!$J$26)</c:f>
              <c:numCache>
                <c:formatCode>0.0</c:formatCode>
                <c:ptCount val="3"/>
                <c:pt idx="0">
                  <c:v>26.05042016806723</c:v>
                </c:pt>
                <c:pt idx="1">
                  <c:v>28.83435582822086</c:v>
                </c:pt>
                <c:pt idx="2" formatCode="General">
                  <c:v>34.09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'ADE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('ADE Alcoi'!$A$13,'ADE Alcoi'!$A$19,'ADE Alcoi'!$A$25)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('ADE Alcoi'!$K$14,'ADE Alcoi'!$K$20,'ADE Alcoi'!$K$26)</c:f>
              <c:numCache>
                <c:formatCode>0.0</c:formatCode>
                <c:ptCount val="3"/>
                <c:pt idx="0">
                  <c:v>31.9327731092437</c:v>
                </c:pt>
                <c:pt idx="1">
                  <c:v>21.47239263803681</c:v>
                </c:pt>
                <c:pt idx="2" formatCode="General">
                  <c:v>18.95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8646888"/>
        <c:axId val="2118649944"/>
      </c:lineChart>
      <c:catAx>
        <c:axId val="2118646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8649944"/>
        <c:crosses val="autoZero"/>
        <c:auto val="1"/>
        <c:lblAlgn val="ctr"/>
        <c:lblOffset val="100"/>
        <c:noMultiLvlLbl val="0"/>
      </c:catAx>
      <c:valAx>
        <c:axId val="211864994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86468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TOTAL</a:t>
            </a:r>
            <a:r>
              <a:rPr lang="es-ES" baseline="0"/>
              <a:t> ADE ALCOI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'ADE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('ADE Alcoi'!$A$3,'ADE Alcoi'!$A$8,'ADE Alcoi'!$A$13,'ADE Alcoi'!$A$18,'ADE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('ADE Alcoi'!$I$4,'ADE Alcoi'!$I$9,'ADE Alcoi'!$I$15,'ADE Alcoi'!$I$21,'ADE Alcoi'!$I$27)</c:f>
              <c:numCache>
                <c:formatCode>0.0</c:formatCode>
                <c:ptCount val="5"/>
                <c:pt idx="0">
                  <c:v>60.31746031746032</c:v>
                </c:pt>
                <c:pt idx="1">
                  <c:v>55.5921052631579</c:v>
                </c:pt>
                <c:pt idx="2">
                  <c:v>56.86813186813186</c:v>
                </c:pt>
                <c:pt idx="3">
                  <c:v>56.03448275862069</c:v>
                </c:pt>
                <c:pt idx="4" formatCode="0.00">
                  <c:v>54.2319749216301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'ADE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('ADE Alcoi'!$A$3,'ADE Alcoi'!$A$8,'ADE Alcoi'!$A$13,'ADE Alcoi'!$A$18,'ADE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('ADE Alcoi'!$J$4,'ADE Alcoi'!$J$9,'ADE Alcoi'!$J$15,'ADE Alcoi'!$J$21,'ADE Alcoi'!$J$27)</c:f>
              <c:numCache>
                <c:formatCode>0.0</c:formatCode>
                <c:ptCount val="5"/>
                <c:pt idx="0">
                  <c:v>28.04232804232804</c:v>
                </c:pt>
                <c:pt idx="1">
                  <c:v>31.57894736842105</c:v>
                </c:pt>
                <c:pt idx="2">
                  <c:v>26.92307692307692</c:v>
                </c:pt>
                <c:pt idx="3">
                  <c:v>30.17241379310345</c:v>
                </c:pt>
                <c:pt idx="4" formatCode="0.00">
                  <c:v>29.78056426332288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'ADE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('ADE Alcoi'!$A$3,'ADE Alcoi'!$A$8,'ADE Alcoi'!$A$13,'ADE Alcoi'!$A$18,'ADE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('ADE Alcoi'!$K$4,'ADE Alcoi'!$K$9,'ADE Alcoi'!$K$15,'ADE Alcoi'!$K$21,'ADE Alcoi'!$K$27)</c:f>
              <c:numCache>
                <c:formatCode>0.0</c:formatCode>
                <c:ptCount val="5"/>
                <c:pt idx="0">
                  <c:v>11.64021164021164</c:v>
                </c:pt>
                <c:pt idx="1">
                  <c:v>12.82894736842105</c:v>
                </c:pt>
                <c:pt idx="2">
                  <c:v>16.20879120879121</c:v>
                </c:pt>
                <c:pt idx="3">
                  <c:v>13.79310344827586</c:v>
                </c:pt>
                <c:pt idx="4" formatCode="0.00">
                  <c:v>15.98746081504702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8714952"/>
        <c:axId val="2118718072"/>
      </c:lineChart>
      <c:catAx>
        <c:axId val="2118714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8718072"/>
        <c:crosses val="autoZero"/>
        <c:auto val="1"/>
        <c:lblAlgn val="ctr"/>
        <c:lblOffset val="100"/>
        <c:noMultiLvlLbl val="0"/>
      </c:catAx>
      <c:valAx>
        <c:axId val="21187180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87149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TOTAL CEN Arquit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'CEN Arquit'!$H$1</c:f>
              <c:strCache>
                <c:ptCount val="1"/>
                <c:pt idx="0">
                  <c:v>%CASTELLÀ</c:v>
                </c:pt>
              </c:strCache>
            </c:strRef>
          </c:tx>
          <c:cat>
            <c:strRef>
              <c:f>('CEN Arquit'!$C$3,'CEN Arquit'!$C$4,'CEN Arquit'!$C$5,'CEN Arquit'!$C$6,'CEN Arquit'!$C$7)</c:f>
              <c:strCache>
                <c:ptCount val="5"/>
                <c:pt idx="0">
                  <c:v>TOTAL 2011</c:v>
                </c:pt>
                <c:pt idx="1">
                  <c:v>TOTAL 2012</c:v>
                </c:pt>
                <c:pt idx="2">
                  <c:v>TOTAL 2013</c:v>
                </c:pt>
                <c:pt idx="3">
                  <c:v>TOTAL 2014</c:v>
                </c:pt>
                <c:pt idx="4">
                  <c:v>TOTAL 2015</c:v>
                </c:pt>
              </c:strCache>
            </c:strRef>
          </c:cat>
          <c:val>
            <c:numRef>
              <c:f>'CEN Arquit'!$H$13:$H$17</c:f>
              <c:numCache>
                <c:formatCode>0.0</c:formatCode>
                <c:ptCount val="5"/>
                <c:pt idx="0">
                  <c:v>77.16643741403026</c:v>
                </c:pt>
                <c:pt idx="1">
                  <c:v>76.62337662337663</c:v>
                </c:pt>
                <c:pt idx="2">
                  <c:v>71.23107307439104</c:v>
                </c:pt>
                <c:pt idx="3">
                  <c:v>66.17647058823529</c:v>
                </c:pt>
                <c:pt idx="4">
                  <c:v>65.62853907134767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'CEN Arquit'!$I$1</c:f>
              <c:strCache>
                <c:ptCount val="1"/>
                <c:pt idx="0">
                  <c:v>%VALENCIÀ</c:v>
                </c:pt>
              </c:strCache>
            </c:strRef>
          </c:tx>
          <c:cat>
            <c:strRef>
              <c:f>('CEN Arquit'!$C$3,'CEN Arquit'!$C$4,'CEN Arquit'!$C$5,'CEN Arquit'!$C$6,'CEN Arquit'!$C$7)</c:f>
              <c:strCache>
                <c:ptCount val="5"/>
                <c:pt idx="0">
                  <c:v>TOTAL 2011</c:v>
                </c:pt>
                <c:pt idx="1">
                  <c:v>TOTAL 2012</c:v>
                </c:pt>
                <c:pt idx="2">
                  <c:v>TOTAL 2013</c:v>
                </c:pt>
                <c:pt idx="3">
                  <c:v>TOTAL 2014</c:v>
                </c:pt>
                <c:pt idx="4">
                  <c:v>TOTAL 2015</c:v>
                </c:pt>
              </c:strCache>
            </c:strRef>
          </c:cat>
          <c:val>
            <c:numRef>
              <c:f>'CEN Arquit'!$I$13:$I$17</c:f>
              <c:numCache>
                <c:formatCode>0.0</c:formatCode>
                <c:ptCount val="5"/>
                <c:pt idx="0">
                  <c:v>11.96698762035763</c:v>
                </c:pt>
                <c:pt idx="1">
                  <c:v>13.7291280148423</c:v>
                </c:pt>
                <c:pt idx="2">
                  <c:v>13.49572086899276</c:v>
                </c:pt>
                <c:pt idx="3">
                  <c:v>15.50245098039216</c:v>
                </c:pt>
                <c:pt idx="4">
                  <c:v>15.91166477916195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'CEN Arquit'!$J$1</c:f>
              <c:strCache>
                <c:ptCount val="1"/>
                <c:pt idx="0">
                  <c:v>%INDISTINT</c:v>
                </c:pt>
              </c:strCache>
            </c:strRef>
          </c:tx>
          <c:cat>
            <c:strRef>
              <c:f>('CEN Arquit'!$C$3,'CEN Arquit'!$C$4,'CEN Arquit'!$C$5,'CEN Arquit'!$C$6,'CEN Arquit'!$C$7)</c:f>
              <c:strCache>
                <c:ptCount val="5"/>
                <c:pt idx="0">
                  <c:v>TOTAL 2011</c:v>
                </c:pt>
                <c:pt idx="1">
                  <c:v>TOTAL 2012</c:v>
                </c:pt>
                <c:pt idx="2">
                  <c:v>TOTAL 2013</c:v>
                </c:pt>
                <c:pt idx="3">
                  <c:v>TOTAL 2014</c:v>
                </c:pt>
                <c:pt idx="4">
                  <c:v>TOTAL 2015</c:v>
                </c:pt>
              </c:strCache>
            </c:strRef>
          </c:cat>
          <c:val>
            <c:numRef>
              <c:f>'CEN Arquit'!$J$13:$J$17</c:f>
              <c:numCache>
                <c:formatCode>0.0</c:formatCode>
                <c:ptCount val="5"/>
                <c:pt idx="0">
                  <c:v>10.8665749656121</c:v>
                </c:pt>
                <c:pt idx="1">
                  <c:v>9.647495361781075</c:v>
                </c:pt>
                <c:pt idx="2">
                  <c:v>15.27320605661619</c:v>
                </c:pt>
                <c:pt idx="3">
                  <c:v>18.32107843137255</c:v>
                </c:pt>
                <c:pt idx="4">
                  <c:v>18.45979614949037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8747448"/>
        <c:axId val="2118750568"/>
      </c:lineChart>
      <c:catAx>
        <c:axId val="2118747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8750568"/>
        <c:crosses val="autoZero"/>
        <c:auto val="1"/>
        <c:lblAlgn val="ctr"/>
        <c:lblOffset val="100"/>
        <c:noMultiLvlLbl val="0"/>
      </c:catAx>
      <c:valAx>
        <c:axId val="21187505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87474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>
                <a:effectLst/>
              </a:rPr>
              <a:t>TOTAL CEN Camins</a:t>
            </a:r>
            <a:endParaRPr lang="es-ES"/>
          </a:p>
        </c:rich>
      </c:tx>
      <c:layout/>
      <c:overlay val="0"/>
    </c:title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line3DChart>
        <c:grouping val="standard"/>
        <c:varyColors val="0"/>
        <c:ser>
          <c:idx val="0"/>
          <c:order val="0"/>
          <c:tx>
            <c:strRef>
              <c:f>'CEN Camins'!$H$1</c:f>
              <c:strCache>
                <c:ptCount val="1"/>
                <c:pt idx="0">
                  <c:v>%CASTELLÀ</c:v>
                </c:pt>
              </c:strCache>
            </c:strRef>
          </c:tx>
          <c:cat>
            <c:strRef>
              <c:f>('CEN Camins'!$C$3,'CEN Camins'!$C$4,'CEN Camins'!$C$5,'CEN Camins'!$C$6,'CEN Camins'!$C$7)</c:f>
              <c:strCache>
                <c:ptCount val="5"/>
                <c:pt idx="0">
                  <c:v>TOTAL 2011</c:v>
                </c:pt>
                <c:pt idx="1">
                  <c:v>TOTAL 2012</c:v>
                </c:pt>
                <c:pt idx="2">
                  <c:v>TOTAL 2013</c:v>
                </c:pt>
                <c:pt idx="3">
                  <c:v>TOTAL 2014</c:v>
                </c:pt>
                <c:pt idx="4">
                  <c:v>TOTAL 2015</c:v>
                </c:pt>
              </c:strCache>
            </c:strRef>
          </c:cat>
          <c:val>
            <c:numRef>
              <c:f>'CEN Camins'!$H$16:$H$20</c:f>
              <c:numCache>
                <c:formatCode>0.0</c:formatCode>
                <c:ptCount val="5"/>
                <c:pt idx="0">
                  <c:v>79.41176470588234</c:v>
                </c:pt>
                <c:pt idx="1">
                  <c:v>78.77777777777777</c:v>
                </c:pt>
                <c:pt idx="2">
                  <c:v>74.42477876106194</c:v>
                </c:pt>
                <c:pt idx="3">
                  <c:v>73.31560283687944</c:v>
                </c:pt>
                <c:pt idx="4">
                  <c:v>73.02083333333333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'CEN Camins'!$I$1</c:f>
              <c:strCache>
                <c:ptCount val="1"/>
                <c:pt idx="0">
                  <c:v>%VALENCIÀ</c:v>
                </c:pt>
              </c:strCache>
            </c:strRef>
          </c:tx>
          <c:cat>
            <c:strRef>
              <c:f>('CEN Camins'!$C$3,'CEN Camins'!$C$4,'CEN Camins'!$C$5,'CEN Camins'!$C$6,'CEN Camins'!$C$7)</c:f>
              <c:strCache>
                <c:ptCount val="5"/>
                <c:pt idx="0">
                  <c:v>TOTAL 2011</c:v>
                </c:pt>
                <c:pt idx="1">
                  <c:v>TOTAL 2012</c:v>
                </c:pt>
                <c:pt idx="2">
                  <c:v>TOTAL 2013</c:v>
                </c:pt>
                <c:pt idx="3">
                  <c:v>TOTAL 2014</c:v>
                </c:pt>
                <c:pt idx="4">
                  <c:v>TOTAL 2015</c:v>
                </c:pt>
              </c:strCache>
            </c:strRef>
          </c:cat>
          <c:val>
            <c:numRef>
              <c:f>'CEN Camins'!$I$16:$I$20</c:f>
              <c:numCache>
                <c:formatCode>0.0</c:formatCode>
                <c:ptCount val="5"/>
                <c:pt idx="0">
                  <c:v>10.62091503267974</c:v>
                </c:pt>
                <c:pt idx="1">
                  <c:v>9.444444444444444</c:v>
                </c:pt>
                <c:pt idx="2">
                  <c:v>13.00884955752212</c:v>
                </c:pt>
                <c:pt idx="3">
                  <c:v>14.18439716312057</c:v>
                </c:pt>
                <c:pt idx="4">
                  <c:v>13.85416666666667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'CEN Camins'!$J$1</c:f>
              <c:strCache>
                <c:ptCount val="1"/>
                <c:pt idx="0">
                  <c:v>%INDISTINT</c:v>
                </c:pt>
              </c:strCache>
            </c:strRef>
          </c:tx>
          <c:cat>
            <c:strRef>
              <c:f>('CEN Camins'!$C$3,'CEN Camins'!$C$4,'CEN Camins'!$C$5,'CEN Camins'!$C$6,'CEN Camins'!$C$7)</c:f>
              <c:strCache>
                <c:ptCount val="5"/>
                <c:pt idx="0">
                  <c:v>TOTAL 2011</c:v>
                </c:pt>
                <c:pt idx="1">
                  <c:v>TOTAL 2012</c:v>
                </c:pt>
                <c:pt idx="2">
                  <c:v>TOTAL 2013</c:v>
                </c:pt>
                <c:pt idx="3">
                  <c:v>TOTAL 2014</c:v>
                </c:pt>
                <c:pt idx="4">
                  <c:v>TOTAL 2015</c:v>
                </c:pt>
              </c:strCache>
            </c:strRef>
          </c:cat>
          <c:val>
            <c:numRef>
              <c:f>'CEN Camins'!$J$16:$J$20</c:f>
              <c:numCache>
                <c:formatCode>0.0</c:formatCode>
                <c:ptCount val="5"/>
                <c:pt idx="0">
                  <c:v>9.967320261437908</c:v>
                </c:pt>
                <c:pt idx="1">
                  <c:v>11.77777777777778</c:v>
                </c:pt>
                <c:pt idx="2">
                  <c:v>12.56637168141593</c:v>
                </c:pt>
                <c:pt idx="3">
                  <c:v>12.5</c:v>
                </c:pt>
                <c:pt idx="4">
                  <c:v>13.125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119211720"/>
        <c:axId val="2119214984"/>
        <c:axId val="2119218024"/>
      </c:line3DChart>
      <c:catAx>
        <c:axId val="2119211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9214984"/>
        <c:crosses val="autoZero"/>
        <c:auto val="1"/>
        <c:lblAlgn val="ctr"/>
        <c:lblOffset val="100"/>
        <c:noMultiLvlLbl val="0"/>
      </c:catAx>
      <c:valAx>
        <c:axId val="21192149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9211720"/>
        <c:crosses val="autoZero"/>
        <c:crossBetween val="between"/>
      </c:valAx>
      <c:serAx>
        <c:axId val="2119218024"/>
        <c:scaling>
          <c:orientation val="minMax"/>
        </c:scaling>
        <c:delete val="1"/>
        <c:axPos val="b"/>
        <c:majorTickMark val="out"/>
        <c:minorTickMark val="none"/>
        <c:tickLblPos val="nextTo"/>
        <c:crossAx val="2119214984"/>
        <c:crosses val="autoZero"/>
      </c:ser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>
                <a:effectLst/>
              </a:rPr>
              <a:t>TOTAL CEN Industr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'CEN Industrials'!$H$1</c:f>
              <c:strCache>
                <c:ptCount val="1"/>
                <c:pt idx="0">
                  <c:v>%CASTELLÀ</c:v>
                </c:pt>
              </c:strCache>
            </c:strRef>
          </c:tx>
          <c:cat>
            <c:strRef>
              <c:f>('CEN Industrials'!$C$3,'CEN Industrials'!$C$4,'CEN Industrials'!$C$5,'CEN Industrials'!$C$6,'CEN Industrials'!$C$34)</c:f>
              <c:strCache>
                <c:ptCount val="5"/>
                <c:pt idx="0">
                  <c:v>TOTAL 2011</c:v>
                </c:pt>
                <c:pt idx="1">
                  <c:v>TOTAL 2012</c:v>
                </c:pt>
                <c:pt idx="2">
                  <c:v>TOTAL 2013</c:v>
                </c:pt>
                <c:pt idx="3">
                  <c:v>TOTAL 2014</c:v>
                </c:pt>
                <c:pt idx="4">
                  <c:v>TOTAL 2015</c:v>
                </c:pt>
              </c:strCache>
            </c:strRef>
          </c:cat>
          <c:val>
            <c:numRef>
              <c:f>'CEN Industrials'!$H$36:$H$40</c:f>
              <c:numCache>
                <c:formatCode>0.0</c:formatCode>
                <c:ptCount val="5"/>
                <c:pt idx="0">
                  <c:v>82.1319018404908</c:v>
                </c:pt>
                <c:pt idx="1">
                  <c:v>79.5838020247469</c:v>
                </c:pt>
                <c:pt idx="2">
                  <c:v>75.01030927835051</c:v>
                </c:pt>
                <c:pt idx="3">
                  <c:v>71.24907612712491</c:v>
                </c:pt>
                <c:pt idx="4">
                  <c:v>71.6044776119403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'CEN Industrials'!$I$1</c:f>
              <c:strCache>
                <c:ptCount val="1"/>
                <c:pt idx="0">
                  <c:v>%VALENCIÀ</c:v>
                </c:pt>
              </c:strCache>
            </c:strRef>
          </c:tx>
          <c:cat>
            <c:strRef>
              <c:f>('CEN Industrials'!$C$3,'CEN Industrials'!$C$4,'CEN Industrials'!$C$5,'CEN Industrials'!$C$6,'CEN Industrials'!$C$34)</c:f>
              <c:strCache>
                <c:ptCount val="5"/>
                <c:pt idx="0">
                  <c:v>TOTAL 2011</c:v>
                </c:pt>
                <c:pt idx="1">
                  <c:v>TOTAL 2012</c:v>
                </c:pt>
                <c:pt idx="2">
                  <c:v>TOTAL 2013</c:v>
                </c:pt>
                <c:pt idx="3">
                  <c:v>TOTAL 2014</c:v>
                </c:pt>
                <c:pt idx="4">
                  <c:v>TOTAL 2015</c:v>
                </c:pt>
              </c:strCache>
            </c:strRef>
          </c:cat>
          <c:val>
            <c:numRef>
              <c:f>'CEN Industrials'!$I$36:$I$40</c:f>
              <c:numCache>
                <c:formatCode>0.0</c:formatCode>
                <c:ptCount val="5"/>
                <c:pt idx="0">
                  <c:v>12.34662576687117</c:v>
                </c:pt>
                <c:pt idx="1">
                  <c:v>12.65466816647919</c:v>
                </c:pt>
                <c:pt idx="2">
                  <c:v>13.48453608247423</c:v>
                </c:pt>
                <c:pt idx="3">
                  <c:v>15.63192904656319</c:v>
                </c:pt>
                <c:pt idx="4">
                  <c:v>15.11194029850746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'CEN Industrials'!$J$1</c:f>
              <c:strCache>
                <c:ptCount val="1"/>
                <c:pt idx="0">
                  <c:v>%INDISTINT</c:v>
                </c:pt>
              </c:strCache>
            </c:strRef>
          </c:tx>
          <c:cat>
            <c:strRef>
              <c:f>('CEN Industrials'!$C$3,'CEN Industrials'!$C$4,'CEN Industrials'!$C$5,'CEN Industrials'!$C$6,'CEN Industrials'!$C$34)</c:f>
              <c:strCache>
                <c:ptCount val="5"/>
                <c:pt idx="0">
                  <c:v>TOTAL 2011</c:v>
                </c:pt>
                <c:pt idx="1">
                  <c:v>TOTAL 2012</c:v>
                </c:pt>
                <c:pt idx="2">
                  <c:v>TOTAL 2013</c:v>
                </c:pt>
                <c:pt idx="3">
                  <c:v>TOTAL 2014</c:v>
                </c:pt>
                <c:pt idx="4">
                  <c:v>TOTAL 2015</c:v>
                </c:pt>
              </c:strCache>
            </c:strRef>
          </c:cat>
          <c:val>
            <c:numRef>
              <c:f>'CEN Industrials'!$J$36:$J$40</c:f>
              <c:numCache>
                <c:formatCode>0.0</c:formatCode>
                <c:ptCount val="5"/>
                <c:pt idx="0">
                  <c:v>5.521472392638036</c:v>
                </c:pt>
                <c:pt idx="1">
                  <c:v>7.761529808773903</c:v>
                </c:pt>
                <c:pt idx="2">
                  <c:v>11.50515463917526</c:v>
                </c:pt>
                <c:pt idx="3">
                  <c:v>13.1189948263119</c:v>
                </c:pt>
                <c:pt idx="4">
                  <c:v>13.28358208955224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7888504"/>
        <c:axId val="2117891752"/>
      </c:lineChart>
      <c:catAx>
        <c:axId val="2117888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7891752"/>
        <c:crosses val="autoZero"/>
        <c:auto val="1"/>
        <c:lblAlgn val="ctr"/>
        <c:lblOffset val="100"/>
        <c:noMultiLvlLbl val="0"/>
      </c:catAx>
      <c:valAx>
        <c:axId val="21178917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78885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>
                <a:effectLst/>
              </a:rPr>
              <a:t>TOTAL CEN Diseny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'CEN Disseny'!$H$1</c:f>
              <c:strCache>
                <c:ptCount val="1"/>
                <c:pt idx="0">
                  <c:v>%CASTELLÀ</c:v>
                </c:pt>
              </c:strCache>
            </c:strRef>
          </c:tx>
          <c:cat>
            <c:strRef>
              <c:f>('CEN Disseny'!$C$3,'CEN Disseny'!$C$4,'CEN Disseny'!$C$5,'CEN Disseny'!$C$6,'CEN Disseny'!$C$7)</c:f>
              <c:strCache>
                <c:ptCount val="5"/>
                <c:pt idx="0">
                  <c:v>TOTAL 2011</c:v>
                </c:pt>
                <c:pt idx="1">
                  <c:v>TOTAL 2012</c:v>
                </c:pt>
                <c:pt idx="2">
                  <c:v>TOTAL 2013</c:v>
                </c:pt>
                <c:pt idx="3">
                  <c:v>TOTAL 2014</c:v>
                </c:pt>
                <c:pt idx="4">
                  <c:v>TOTAL 2015</c:v>
                </c:pt>
              </c:strCache>
            </c:strRef>
          </c:cat>
          <c:val>
            <c:numRef>
              <c:f>'CEN Disseny'!$H$37:$H$41</c:f>
              <c:numCache>
                <c:formatCode>0.0</c:formatCode>
                <c:ptCount val="5"/>
                <c:pt idx="0">
                  <c:v>71.70510708401977</c:v>
                </c:pt>
                <c:pt idx="1">
                  <c:v>70.5547652916074</c:v>
                </c:pt>
                <c:pt idx="2">
                  <c:v>72.23908475367733</c:v>
                </c:pt>
                <c:pt idx="3">
                  <c:v>71.66813768755516</c:v>
                </c:pt>
                <c:pt idx="4">
                  <c:v>71.95828505214368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'CEN Disseny'!$I$1</c:f>
              <c:strCache>
                <c:ptCount val="1"/>
                <c:pt idx="0">
                  <c:v>%VALENCIÀ</c:v>
                </c:pt>
              </c:strCache>
            </c:strRef>
          </c:tx>
          <c:cat>
            <c:strRef>
              <c:f>('CEN Disseny'!$C$3,'CEN Disseny'!$C$4,'CEN Disseny'!$C$5,'CEN Disseny'!$C$6,'CEN Disseny'!$C$7)</c:f>
              <c:strCache>
                <c:ptCount val="5"/>
                <c:pt idx="0">
                  <c:v>TOTAL 2011</c:v>
                </c:pt>
                <c:pt idx="1">
                  <c:v>TOTAL 2012</c:v>
                </c:pt>
                <c:pt idx="2">
                  <c:v>TOTAL 2013</c:v>
                </c:pt>
                <c:pt idx="3">
                  <c:v>TOTAL 2014</c:v>
                </c:pt>
                <c:pt idx="4">
                  <c:v>TOTAL 2015</c:v>
                </c:pt>
              </c:strCache>
            </c:strRef>
          </c:cat>
          <c:val>
            <c:numRef>
              <c:f>'CEN Disseny'!$I$37:$I$41</c:f>
              <c:numCache>
                <c:formatCode>0.0</c:formatCode>
                <c:ptCount val="5"/>
                <c:pt idx="0">
                  <c:v>11.4497528830313</c:v>
                </c:pt>
                <c:pt idx="1">
                  <c:v>11.94879089615932</c:v>
                </c:pt>
                <c:pt idx="2">
                  <c:v>12.91151062339482</c:v>
                </c:pt>
                <c:pt idx="3">
                  <c:v>12.66548984995587</c:v>
                </c:pt>
                <c:pt idx="4">
                  <c:v>13.88180764774044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'CEN Disseny'!$J$1</c:f>
              <c:strCache>
                <c:ptCount val="1"/>
                <c:pt idx="0">
                  <c:v>%INDISTINT</c:v>
                </c:pt>
              </c:strCache>
            </c:strRef>
          </c:tx>
          <c:cat>
            <c:strRef>
              <c:f>('CEN Disseny'!$C$3,'CEN Disseny'!$C$4,'CEN Disseny'!$C$5,'CEN Disseny'!$C$6,'CEN Disseny'!$C$7)</c:f>
              <c:strCache>
                <c:ptCount val="5"/>
                <c:pt idx="0">
                  <c:v>TOTAL 2011</c:v>
                </c:pt>
                <c:pt idx="1">
                  <c:v>TOTAL 2012</c:v>
                </c:pt>
                <c:pt idx="2">
                  <c:v>TOTAL 2013</c:v>
                </c:pt>
                <c:pt idx="3">
                  <c:v>TOTAL 2014</c:v>
                </c:pt>
                <c:pt idx="4">
                  <c:v>TOTAL 2015</c:v>
                </c:pt>
              </c:strCache>
            </c:strRef>
          </c:cat>
          <c:val>
            <c:numRef>
              <c:f>'CEN Disseny'!$J$37:$J$41</c:f>
              <c:numCache>
                <c:formatCode>0.0</c:formatCode>
                <c:ptCount val="5"/>
                <c:pt idx="0">
                  <c:v>16.84514003294893</c:v>
                </c:pt>
                <c:pt idx="1">
                  <c:v>17.49644381223328</c:v>
                </c:pt>
                <c:pt idx="2">
                  <c:v>14.84940462292785</c:v>
                </c:pt>
                <c:pt idx="3">
                  <c:v>15.66637246248897</c:v>
                </c:pt>
                <c:pt idx="4">
                  <c:v>14.15990730011588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8806232"/>
        <c:axId val="2118809352"/>
      </c:lineChart>
      <c:catAx>
        <c:axId val="2118806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8809352"/>
        <c:crosses val="autoZero"/>
        <c:auto val="1"/>
        <c:lblAlgn val="ctr"/>
        <c:lblOffset val="100"/>
        <c:noMultiLvlLbl val="0"/>
      </c:catAx>
      <c:valAx>
        <c:axId val="21188093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88062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>
                <a:effectLst/>
              </a:rPr>
              <a:t>TOTAL CEN Geodèsia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'CEN Geodèsia'!$H$1</c:f>
              <c:strCache>
                <c:ptCount val="1"/>
                <c:pt idx="0">
                  <c:v>%CASTELLÀ</c:v>
                </c:pt>
              </c:strCache>
            </c:strRef>
          </c:tx>
          <c:cat>
            <c:strRef>
              <c:f>'CEN Geodèsia'!$C$9:$C$13</c:f>
              <c:strCache>
                <c:ptCount val="5"/>
                <c:pt idx="0">
                  <c:v>TOTAL CEN Geodèsia 2011</c:v>
                </c:pt>
                <c:pt idx="1">
                  <c:v>TOTAL CEN Geodèsia 2012</c:v>
                </c:pt>
                <c:pt idx="2">
                  <c:v>TOTAL CEN Geodèsia 2013</c:v>
                </c:pt>
                <c:pt idx="3">
                  <c:v>TOTALCEN Geodèsia 2014</c:v>
                </c:pt>
                <c:pt idx="4">
                  <c:v>TOTALCEN Geodèsia 2015</c:v>
                </c:pt>
              </c:strCache>
            </c:strRef>
          </c:cat>
          <c:val>
            <c:numRef>
              <c:f>'CEN Geodèsia'!$H$9:$H$13</c:f>
              <c:numCache>
                <c:formatCode>0.0</c:formatCode>
                <c:ptCount val="5"/>
                <c:pt idx="0">
                  <c:v>72.63157894736842</c:v>
                </c:pt>
                <c:pt idx="1">
                  <c:v>67.41935483870968</c:v>
                </c:pt>
                <c:pt idx="2">
                  <c:v>65.9090909090909</c:v>
                </c:pt>
                <c:pt idx="3">
                  <c:v>64.13793103448276</c:v>
                </c:pt>
                <c:pt idx="4">
                  <c:v>67.85714285714286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'CEN Geodèsia'!$I$1</c:f>
              <c:strCache>
                <c:ptCount val="1"/>
                <c:pt idx="0">
                  <c:v>%VALENCIÀ</c:v>
                </c:pt>
              </c:strCache>
            </c:strRef>
          </c:tx>
          <c:cat>
            <c:strRef>
              <c:f>'CEN Geodèsia'!$C$9:$C$13</c:f>
              <c:strCache>
                <c:ptCount val="5"/>
                <c:pt idx="0">
                  <c:v>TOTAL CEN Geodèsia 2011</c:v>
                </c:pt>
                <c:pt idx="1">
                  <c:v>TOTAL CEN Geodèsia 2012</c:v>
                </c:pt>
                <c:pt idx="2">
                  <c:v>TOTAL CEN Geodèsia 2013</c:v>
                </c:pt>
                <c:pt idx="3">
                  <c:v>TOTALCEN Geodèsia 2014</c:v>
                </c:pt>
                <c:pt idx="4">
                  <c:v>TOTALCEN Geodèsia 2015</c:v>
                </c:pt>
              </c:strCache>
            </c:strRef>
          </c:cat>
          <c:val>
            <c:numRef>
              <c:f>'CEN Geodèsia'!$I$9:$I$13</c:f>
              <c:numCache>
                <c:formatCode>0.0</c:formatCode>
                <c:ptCount val="5"/>
                <c:pt idx="0">
                  <c:v>11.05263157894737</c:v>
                </c:pt>
                <c:pt idx="1">
                  <c:v>11.29032258064516</c:v>
                </c:pt>
                <c:pt idx="2">
                  <c:v>16.55844155844156</c:v>
                </c:pt>
                <c:pt idx="3">
                  <c:v>19.31034482758621</c:v>
                </c:pt>
                <c:pt idx="4">
                  <c:v>21.03174603174603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'CEN Geodèsia'!$J$1</c:f>
              <c:strCache>
                <c:ptCount val="1"/>
                <c:pt idx="0">
                  <c:v>%INDISTINT</c:v>
                </c:pt>
              </c:strCache>
            </c:strRef>
          </c:tx>
          <c:cat>
            <c:strRef>
              <c:f>'CEN Geodèsia'!$C$9:$C$13</c:f>
              <c:strCache>
                <c:ptCount val="5"/>
                <c:pt idx="0">
                  <c:v>TOTAL CEN Geodèsia 2011</c:v>
                </c:pt>
                <c:pt idx="1">
                  <c:v>TOTAL CEN Geodèsia 2012</c:v>
                </c:pt>
                <c:pt idx="2">
                  <c:v>TOTAL CEN Geodèsia 2013</c:v>
                </c:pt>
                <c:pt idx="3">
                  <c:v>TOTALCEN Geodèsia 2014</c:v>
                </c:pt>
                <c:pt idx="4">
                  <c:v>TOTALCEN Geodèsia 2015</c:v>
                </c:pt>
              </c:strCache>
            </c:strRef>
          </c:cat>
          <c:val>
            <c:numRef>
              <c:f>'CEN Geodèsia'!$J$9:$J$13</c:f>
              <c:numCache>
                <c:formatCode>0.0</c:formatCode>
                <c:ptCount val="5"/>
                <c:pt idx="0">
                  <c:v>16.31578947368421</c:v>
                </c:pt>
                <c:pt idx="1">
                  <c:v>21.29032258064516</c:v>
                </c:pt>
                <c:pt idx="2">
                  <c:v>17.53246753246753</c:v>
                </c:pt>
                <c:pt idx="3">
                  <c:v>16.55172413793104</c:v>
                </c:pt>
                <c:pt idx="4">
                  <c:v>11.11111111111111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6760744"/>
        <c:axId val="2116763864"/>
      </c:lineChart>
      <c:catAx>
        <c:axId val="2116760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6763864"/>
        <c:crosses val="autoZero"/>
        <c:auto val="1"/>
        <c:lblAlgn val="ctr"/>
        <c:lblOffset val="100"/>
        <c:noMultiLvlLbl val="0"/>
      </c:catAx>
      <c:valAx>
        <c:axId val="21167638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67607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>
                <a:effectLst/>
              </a:rPr>
              <a:t>TOTAL CEN Edificació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'CEN Edif'!$H$1</c:f>
              <c:strCache>
                <c:ptCount val="1"/>
                <c:pt idx="0">
                  <c:v>%CASTELLÀ</c:v>
                </c:pt>
              </c:strCache>
            </c:strRef>
          </c:tx>
          <c:cat>
            <c:strRef>
              <c:f>'CEN Edif'!$C$9:$C$13</c:f>
              <c:strCache>
                <c:ptCount val="5"/>
                <c:pt idx="0">
                  <c:v>TOTAL CEN Edif 2011</c:v>
                </c:pt>
                <c:pt idx="1">
                  <c:v>TOTAL CEN Edif 2012</c:v>
                </c:pt>
                <c:pt idx="2">
                  <c:v>TOTAL CEN Edif 2013</c:v>
                </c:pt>
                <c:pt idx="3">
                  <c:v>TOTAL CEN Edif 2014</c:v>
                </c:pt>
                <c:pt idx="4">
                  <c:v>TOTAL CEN Edif 2015</c:v>
                </c:pt>
              </c:strCache>
            </c:strRef>
          </c:cat>
          <c:val>
            <c:numRef>
              <c:f>'CEN Edif'!$H$9:$H$13</c:f>
              <c:numCache>
                <c:formatCode>0.0</c:formatCode>
                <c:ptCount val="5"/>
                <c:pt idx="0">
                  <c:v>75.59622850804214</c:v>
                </c:pt>
                <c:pt idx="1">
                  <c:v>73.7842370039128</c:v>
                </c:pt>
                <c:pt idx="2">
                  <c:v>73.95143487858719</c:v>
                </c:pt>
                <c:pt idx="3">
                  <c:v>74.0234375</c:v>
                </c:pt>
                <c:pt idx="4">
                  <c:v>73.23037323037323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'CEN Edif'!$I$1</c:f>
              <c:strCache>
                <c:ptCount val="1"/>
                <c:pt idx="0">
                  <c:v>%VALENCIÀ</c:v>
                </c:pt>
              </c:strCache>
            </c:strRef>
          </c:tx>
          <c:cat>
            <c:strRef>
              <c:f>'CEN Edif'!$C$9:$C$13</c:f>
              <c:strCache>
                <c:ptCount val="5"/>
                <c:pt idx="0">
                  <c:v>TOTAL CEN Edif 2011</c:v>
                </c:pt>
                <c:pt idx="1">
                  <c:v>TOTAL CEN Edif 2012</c:v>
                </c:pt>
                <c:pt idx="2">
                  <c:v>TOTAL CEN Edif 2013</c:v>
                </c:pt>
                <c:pt idx="3">
                  <c:v>TOTAL CEN Edif 2014</c:v>
                </c:pt>
                <c:pt idx="4">
                  <c:v>TOTAL CEN Edif 2015</c:v>
                </c:pt>
              </c:strCache>
            </c:strRef>
          </c:cat>
          <c:val>
            <c:numRef>
              <c:f>'CEN Edif'!$I$9:$I$13</c:f>
              <c:numCache>
                <c:formatCode>0.0</c:formatCode>
                <c:ptCount val="5"/>
                <c:pt idx="0">
                  <c:v>10.42706600110926</c:v>
                </c:pt>
                <c:pt idx="1">
                  <c:v>10.22917831190609</c:v>
                </c:pt>
                <c:pt idx="2">
                  <c:v>12.06769683590876</c:v>
                </c:pt>
                <c:pt idx="3">
                  <c:v>9.27734375</c:v>
                </c:pt>
                <c:pt idx="4">
                  <c:v>9.90990990990991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'CEN Edif'!$J$1</c:f>
              <c:strCache>
                <c:ptCount val="1"/>
                <c:pt idx="0">
                  <c:v>%INDISTINT</c:v>
                </c:pt>
              </c:strCache>
            </c:strRef>
          </c:tx>
          <c:cat>
            <c:strRef>
              <c:f>'CEN Edif'!$C$9:$C$13</c:f>
              <c:strCache>
                <c:ptCount val="5"/>
                <c:pt idx="0">
                  <c:v>TOTAL CEN Edif 2011</c:v>
                </c:pt>
                <c:pt idx="1">
                  <c:v>TOTAL CEN Edif 2012</c:v>
                </c:pt>
                <c:pt idx="2">
                  <c:v>TOTAL CEN Edif 2013</c:v>
                </c:pt>
                <c:pt idx="3">
                  <c:v>TOTAL CEN Edif 2014</c:v>
                </c:pt>
                <c:pt idx="4">
                  <c:v>TOTAL CEN Edif 2015</c:v>
                </c:pt>
              </c:strCache>
            </c:strRef>
          </c:cat>
          <c:val>
            <c:numRef>
              <c:f>'CEN Edif'!$J$9:$J$13</c:f>
              <c:numCache>
                <c:formatCode>0.0</c:formatCode>
                <c:ptCount val="5"/>
                <c:pt idx="0">
                  <c:v>13.97670549084859</c:v>
                </c:pt>
                <c:pt idx="1">
                  <c:v>15.98658468418111</c:v>
                </c:pt>
                <c:pt idx="2">
                  <c:v>13.98086828550405</c:v>
                </c:pt>
                <c:pt idx="3">
                  <c:v>16.69921875</c:v>
                </c:pt>
                <c:pt idx="4">
                  <c:v>16.85971685971686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8851800"/>
        <c:axId val="2118854920"/>
      </c:lineChart>
      <c:catAx>
        <c:axId val="2118851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8854920"/>
        <c:crosses val="autoZero"/>
        <c:auto val="1"/>
        <c:lblAlgn val="ctr"/>
        <c:lblOffset val="100"/>
        <c:noMultiLvlLbl val="0"/>
      </c:catAx>
      <c:valAx>
        <c:axId val="211885492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88518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MECÀNICA ALCOI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'Mecànica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('Mecànica Alcoi'!$A$8,'Mecànica Alcoi'!$A$15,'Mecànica Alcoi'!$A$19,'Mecànica Alcoi'!$A$25)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('Mecànica Alcoi'!$I$8,'Mecànica Alcoi'!$I$14,'Mecànica Alcoi'!$I$20,'Mecànica Alcoi'!$I$26)</c:f>
              <c:numCache>
                <c:formatCode>0.0</c:formatCode>
                <c:ptCount val="4"/>
                <c:pt idx="0">
                  <c:v>54.02298850574713</c:v>
                </c:pt>
                <c:pt idx="1">
                  <c:v>61.06194690265487</c:v>
                </c:pt>
                <c:pt idx="2">
                  <c:v>61.6</c:v>
                </c:pt>
                <c:pt idx="3" formatCode="General">
                  <c:v>65.83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'Mecànica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('Mecànica Alcoi'!$A$8,'Mecànica Alcoi'!$A$15,'Mecànica Alcoi'!$A$19,'Mecànica Alcoi'!$A$25)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('Mecànica Alcoi'!$J$8,'Mecànica Alcoi'!$J$14,'Mecànica Alcoi'!$J$20,'Mecànica Alcoi'!$J$26)</c:f>
              <c:numCache>
                <c:formatCode>0.0</c:formatCode>
                <c:ptCount val="4"/>
                <c:pt idx="0">
                  <c:v>17.24137931034483</c:v>
                </c:pt>
                <c:pt idx="1">
                  <c:v>23.00884955752212</c:v>
                </c:pt>
                <c:pt idx="2">
                  <c:v>24.8</c:v>
                </c:pt>
                <c:pt idx="3" formatCode="General">
                  <c:v>20.83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'Mecànica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('Mecànica Alcoi'!$A$8,'Mecànica Alcoi'!$A$15,'Mecànica Alcoi'!$A$19,'Mecànica Alcoi'!$A$25)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('Mecànica Alcoi'!$K$8,'Mecànica Alcoi'!$K$14,'Mecànica Alcoi'!$K$20,'Mecànica Alcoi'!$K$26)</c:f>
              <c:numCache>
                <c:formatCode>0.0</c:formatCode>
                <c:ptCount val="4"/>
                <c:pt idx="0">
                  <c:v>28.73563218390805</c:v>
                </c:pt>
                <c:pt idx="1">
                  <c:v>15.92920353982301</c:v>
                </c:pt>
                <c:pt idx="2">
                  <c:v>13.6</c:v>
                </c:pt>
                <c:pt idx="3" formatCode="General">
                  <c:v>13.34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9974520"/>
        <c:axId val="2109977576"/>
      </c:lineChart>
      <c:catAx>
        <c:axId val="2109974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9977576"/>
        <c:crosses val="autoZero"/>
        <c:auto val="1"/>
        <c:lblAlgn val="ctr"/>
        <c:lblOffset val="100"/>
        <c:noMultiLvlLbl val="0"/>
      </c:catAx>
      <c:valAx>
        <c:axId val="21099775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9974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>
                <a:effectLst/>
              </a:rPr>
              <a:t>TOTAL CEN EPS Alcoi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'CEN EPS Alcoi'!$H$1</c:f>
              <c:strCache>
                <c:ptCount val="1"/>
                <c:pt idx="0">
                  <c:v>%CASTELLÀ</c:v>
                </c:pt>
              </c:strCache>
            </c:strRef>
          </c:tx>
          <c:cat>
            <c:strRef>
              <c:f>'CEN EPS Alcoi'!$C$44:$C$48</c:f>
              <c:strCache>
                <c:ptCount val="5"/>
                <c:pt idx="0">
                  <c:v>TOTAL CEN Alcoi 2011</c:v>
                </c:pt>
                <c:pt idx="1">
                  <c:v>TOTAL CEN Alcoi 2012</c:v>
                </c:pt>
                <c:pt idx="2">
                  <c:v>TOTAL CEN Alcoi 2013</c:v>
                </c:pt>
                <c:pt idx="3">
                  <c:v>TOTAL CEN Alcoi 2014</c:v>
                </c:pt>
                <c:pt idx="4">
                  <c:v>TOTAL CEN Alcoi 2015</c:v>
                </c:pt>
              </c:strCache>
            </c:strRef>
          </c:cat>
          <c:val>
            <c:numRef>
              <c:f>'CEN EPS Alcoi'!$H$44:$H$48</c:f>
              <c:numCache>
                <c:formatCode>0.0</c:formatCode>
                <c:ptCount val="5"/>
                <c:pt idx="0">
                  <c:v>63.52413019079686</c:v>
                </c:pt>
                <c:pt idx="1">
                  <c:v>59.41626129256428</c:v>
                </c:pt>
                <c:pt idx="2">
                  <c:v>57.96055796055796</c:v>
                </c:pt>
                <c:pt idx="3">
                  <c:v>57.96246648793566</c:v>
                </c:pt>
                <c:pt idx="4">
                  <c:v>62.8039317123642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'CEN EPS Alcoi'!$I$1</c:f>
              <c:strCache>
                <c:ptCount val="1"/>
                <c:pt idx="0">
                  <c:v>%VALENCIÀ</c:v>
                </c:pt>
              </c:strCache>
            </c:strRef>
          </c:tx>
          <c:cat>
            <c:strRef>
              <c:f>'CEN EPS Alcoi'!$C$44:$C$48</c:f>
              <c:strCache>
                <c:ptCount val="5"/>
                <c:pt idx="0">
                  <c:v>TOTAL CEN Alcoi 2011</c:v>
                </c:pt>
                <c:pt idx="1">
                  <c:v>TOTAL CEN Alcoi 2012</c:v>
                </c:pt>
                <c:pt idx="2">
                  <c:v>TOTAL CEN Alcoi 2013</c:v>
                </c:pt>
                <c:pt idx="3">
                  <c:v>TOTAL CEN Alcoi 2014</c:v>
                </c:pt>
                <c:pt idx="4">
                  <c:v>TOTAL CEN Alcoi 2015</c:v>
                </c:pt>
              </c:strCache>
            </c:strRef>
          </c:cat>
          <c:val>
            <c:numRef>
              <c:f>'CEN EPS Alcoi'!$I$44:$I$48</c:f>
              <c:numCache>
                <c:formatCode>0.0</c:formatCode>
                <c:ptCount val="5"/>
                <c:pt idx="0">
                  <c:v>21.88552188552189</c:v>
                </c:pt>
                <c:pt idx="1">
                  <c:v>22.1681723419041</c:v>
                </c:pt>
                <c:pt idx="2">
                  <c:v>24.0981240981241</c:v>
                </c:pt>
                <c:pt idx="3">
                  <c:v>24.18230563002681</c:v>
                </c:pt>
                <c:pt idx="4">
                  <c:v>22.19348163476462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'CEN EPS Alcoi'!$J$1</c:f>
              <c:strCache>
                <c:ptCount val="1"/>
                <c:pt idx="0">
                  <c:v>%INDISTINT</c:v>
                </c:pt>
              </c:strCache>
            </c:strRef>
          </c:tx>
          <c:cat>
            <c:strRef>
              <c:f>'CEN EPS Alcoi'!$C$44:$C$48</c:f>
              <c:strCache>
                <c:ptCount val="5"/>
                <c:pt idx="0">
                  <c:v>TOTAL CEN Alcoi 2011</c:v>
                </c:pt>
                <c:pt idx="1">
                  <c:v>TOTAL CEN Alcoi 2012</c:v>
                </c:pt>
                <c:pt idx="2">
                  <c:v>TOTAL CEN Alcoi 2013</c:v>
                </c:pt>
                <c:pt idx="3">
                  <c:v>TOTAL CEN Alcoi 2014</c:v>
                </c:pt>
                <c:pt idx="4">
                  <c:v>TOTAL CEN Alcoi 2015</c:v>
                </c:pt>
              </c:strCache>
            </c:strRef>
          </c:cat>
          <c:val>
            <c:numRef>
              <c:f>'CEN EPS Alcoi'!$J$44:$J$48</c:f>
              <c:numCache>
                <c:formatCode>0.0</c:formatCode>
                <c:ptCount val="5"/>
                <c:pt idx="0">
                  <c:v>14.59034792368126</c:v>
                </c:pt>
                <c:pt idx="1">
                  <c:v>18.41556636553162</c:v>
                </c:pt>
                <c:pt idx="2">
                  <c:v>17.94131794131794</c:v>
                </c:pt>
                <c:pt idx="3">
                  <c:v>17.85522788203753</c:v>
                </c:pt>
                <c:pt idx="4">
                  <c:v>15.00258665287119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9331944"/>
        <c:axId val="2119335064"/>
      </c:lineChart>
      <c:catAx>
        <c:axId val="2119331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9335064"/>
        <c:crosses val="autoZero"/>
        <c:auto val="1"/>
        <c:lblAlgn val="ctr"/>
        <c:lblOffset val="100"/>
        <c:noMultiLvlLbl val="0"/>
      </c:catAx>
      <c:valAx>
        <c:axId val="21193350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93319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>
                <a:effectLst/>
              </a:rPr>
              <a:t>TOTAL CEN Fac BBAA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'CEN Fac BBAA'!$H$1</c:f>
              <c:strCache>
                <c:ptCount val="1"/>
                <c:pt idx="0">
                  <c:v>%CASTELLÀ</c:v>
                </c:pt>
              </c:strCache>
            </c:strRef>
          </c:tx>
          <c:cat>
            <c:strRef>
              <c:f>'CEN Fac BBAA'!$C$16:$C$20</c:f>
              <c:strCache>
                <c:ptCount val="5"/>
                <c:pt idx="0">
                  <c:v>TOTAL CEN BBAA 2011</c:v>
                </c:pt>
                <c:pt idx="1">
                  <c:v>TOTAL CEN BBAA 2012</c:v>
                </c:pt>
                <c:pt idx="2">
                  <c:v>TOTAL CEN BBAA 2013</c:v>
                </c:pt>
                <c:pt idx="3">
                  <c:v>TOTAL CEN BBAA 2014</c:v>
                </c:pt>
                <c:pt idx="4">
                  <c:v>TOTAL CEN BBAA 2015</c:v>
                </c:pt>
              </c:strCache>
            </c:strRef>
          </c:cat>
          <c:val>
            <c:numRef>
              <c:f>'CEN Fac BBAA'!$H$16:$H$20</c:f>
              <c:numCache>
                <c:formatCode>0.0</c:formatCode>
                <c:ptCount val="5"/>
                <c:pt idx="0">
                  <c:v>62.44444444444444</c:v>
                </c:pt>
                <c:pt idx="1">
                  <c:v>59.1044776119403</c:v>
                </c:pt>
                <c:pt idx="2">
                  <c:v>57.04697986577181</c:v>
                </c:pt>
                <c:pt idx="3">
                  <c:v>59.05511811023622</c:v>
                </c:pt>
                <c:pt idx="4">
                  <c:v>59.2292089249493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'CEN Fac BBAA'!$I$1</c:f>
              <c:strCache>
                <c:ptCount val="1"/>
                <c:pt idx="0">
                  <c:v>%VALENCIÀ</c:v>
                </c:pt>
              </c:strCache>
            </c:strRef>
          </c:tx>
          <c:cat>
            <c:strRef>
              <c:f>'CEN Fac BBAA'!$C$16:$C$20</c:f>
              <c:strCache>
                <c:ptCount val="5"/>
                <c:pt idx="0">
                  <c:v>TOTAL CEN BBAA 2011</c:v>
                </c:pt>
                <c:pt idx="1">
                  <c:v>TOTAL CEN BBAA 2012</c:v>
                </c:pt>
                <c:pt idx="2">
                  <c:v>TOTAL CEN BBAA 2013</c:v>
                </c:pt>
                <c:pt idx="3">
                  <c:v>TOTAL CEN BBAA 2014</c:v>
                </c:pt>
                <c:pt idx="4">
                  <c:v>TOTAL CEN BBAA 2015</c:v>
                </c:pt>
              </c:strCache>
            </c:strRef>
          </c:cat>
          <c:val>
            <c:numRef>
              <c:f>'CEN Fac BBAA'!$I$16:$I$20</c:f>
              <c:numCache>
                <c:formatCode>0.0</c:formatCode>
                <c:ptCount val="5"/>
                <c:pt idx="0">
                  <c:v>20.55555555555556</c:v>
                </c:pt>
                <c:pt idx="1">
                  <c:v>19.25373134328358</c:v>
                </c:pt>
                <c:pt idx="2">
                  <c:v>19.7427293064877</c:v>
                </c:pt>
                <c:pt idx="3">
                  <c:v>18.89763779527559</c:v>
                </c:pt>
                <c:pt idx="4">
                  <c:v>18.35699797160244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'CEN Fac BBAA'!$J$1</c:f>
              <c:strCache>
                <c:ptCount val="1"/>
                <c:pt idx="0">
                  <c:v>%INDISTINT</c:v>
                </c:pt>
              </c:strCache>
            </c:strRef>
          </c:tx>
          <c:cat>
            <c:strRef>
              <c:f>'CEN Fac BBAA'!$C$16:$C$20</c:f>
              <c:strCache>
                <c:ptCount val="5"/>
                <c:pt idx="0">
                  <c:v>TOTAL CEN BBAA 2011</c:v>
                </c:pt>
                <c:pt idx="1">
                  <c:v>TOTAL CEN BBAA 2012</c:v>
                </c:pt>
                <c:pt idx="2">
                  <c:v>TOTAL CEN BBAA 2013</c:v>
                </c:pt>
                <c:pt idx="3">
                  <c:v>TOTAL CEN BBAA 2014</c:v>
                </c:pt>
                <c:pt idx="4">
                  <c:v>TOTAL CEN BBAA 2015</c:v>
                </c:pt>
              </c:strCache>
            </c:strRef>
          </c:cat>
          <c:val>
            <c:numRef>
              <c:f>'CEN Fac BBAA'!$J$16:$J$20</c:f>
              <c:numCache>
                <c:formatCode>0.0</c:formatCode>
                <c:ptCount val="5"/>
                <c:pt idx="0">
                  <c:v>17.0</c:v>
                </c:pt>
                <c:pt idx="1">
                  <c:v>21.64179104477612</c:v>
                </c:pt>
                <c:pt idx="2">
                  <c:v>23.21029082774049</c:v>
                </c:pt>
                <c:pt idx="3">
                  <c:v>22.04724409448819</c:v>
                </c:pt>
                <c:pt idx="4">
                  <c:v>22.41379310344828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6824616"/>
        <c:axId val="2116827736"/>
      </c:lineChart>
      <c:catAx>
        <c:axId val="211682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6827736"/>
        <c:crosses val="autoZero"/>
        <c:auto val="1"/>
        <c:lblAlgn val="ctr"/>
        <c:lblOffset val="100"/>
        <c:noMultiLvlLbl val="0"/>
      </c:catAx>
      <c:valAx>
        <c:axId val="21168277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68246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>
                <a:effectLst/>
              </a:rPr>
              <a:t>TOTAL CEN Fac ADE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'CEN Fac ADE'!$H$1</c:f>
              <c:strCache>
                <c:ptCount val="1"/>
                <c:pt idx="0">
                  <c:v>%CASTELLÀ</c:v>
                </c:pt>
              </c:strCache>
            </c:strRef>
          </c:tx>
          <c:cat>
            <c:strRef>
              <c:f>'CEN Fac ADE'!$C$16:$C$20</c:f>
              <c:strCache>
                <c:ptCount val="5"/>
                <c:pt idx="0">
                  <c:v>TOTAL CEN Fac ADE 2011</c:v>
                </c:pt>
                <c:pt idx="1">
                  <c:v>TOTAL CEN Fac ADE 2012</c:v>
                </c:pt>
                <c:pt idx="2">
                  <c:v>TOTAL CEN Fac ADE 2013</c:v>
                </c:pt>
                <c:pt idx="3">
                  <c:v>TOTAL CEN Fac ADE 2014</c:v>
                </c:pt>
                <c:pt idx="4">
                  <c:v>TOTAL CEN Fac ADE 2015</c:v>
                </c:pt>
              </c:strCache>
            </c:strRef>
          </c:cat>
          <c:val>
            <c:numRef>
              <c:f>'CEN Fac ADE'!$H$16:$H$20</c:f>
              <c:numCache>
                <c:formatCode>0.0</c:formatCode>
                <c:ptCount val="5"/>
                <c:pt idx="0">
                  <c:v>75.21367521367521</c:v>
                </c:pt>
                <c:pt idx="1">
                  <c:v>70.0838769804287</c:v>
                </c:pt>
                <c:pt idx="2">
                  <c:v>65.9363957597173</c:v>
                </c:pt>
                <c:pt idx="3">
                  <c:v>66.84563758389261</c:v>
                </c:pt>
                <c:pt idx="4">
                  <c:v>70.39517749497655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'CEN Fac ADE'!$I$1</c:f>
              <c:strCache>
                <c:ptCount val="1"/>
                <c:pt idx="0">
                  <c:v>%VALENCIÀ</c:v>
                </c:pt>
              </c:strCache>
            </c:strRef>
          </c:tx>
          <c:cat>
            <c:strRef>
              <c:f>'CEN Fac ADE'!$C$16:$C$20</c:f>
              <c:strCache>
                <c:ptCount val="5"/>
                <c:pt idx="0">
                  <c:v>TOTAL CEN Fac ADE 2011</c:v>
                </c:pt>
                <c:pt idx="1">
                  <c:v>TOTAL CEN Fac ADE 2012</c:v>
                </c:pt>
                <c:pt idx="2">
                  <c:v>TOTAL CEN Fac ADE 2013</c:v>
                </c:pt>
                <c:pt idx="3">
                  <c:v>TOTAL CEN Fac ADE 2014</c:v>
                </c:pt>
                <c:pt idx="4">
                  <c:v>TOTAL CEN Fac ADE 2015</c:v>
                </c:pt>
              </c:strCache>
            </c:strRef>
          </c:cat>
          <c:val>
            <c:numRef>
              <c:f>'CEN Fac ADE'!$I$16:$I$20</c:f>
              <c:numCache>
                <c:formatCode>0.0</c:formatCode>
                <c:ptCount val="5"/>
                <c:pt idx="0">
                  <c:v>13.81766381766382</c:v>
                </c:pt>
                <c:pt idx="1">
                  <c:v>15.93662628145387</c:v>
                </c:pt>
                <c:pt idx="2">
                  <c:v>14.34628975265018</c:v>
                </c:pt>
                <c:pt idx="3">
                  <c:v>16.04026845637584</c:v>
                </c:pt>
                <c:pt idx="4">
                  <c:v>14.13261888814468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'CEN Fac ADE'!$J$1</c:f>
              <c:strCache>
                <c:ptCount val="1"/>
                <c:pt idx="0">
                  <c:v>%INDISTINT</c:v>
                </c:pt>
              </c:strCache>
            </c:strRef>
          </c:tx>
          <c:cat>
            <c:strRef>
              <c:f>'CEN Fac ADE'!$C$16:$C$20</c:f>
              <c:strCache>
                <c:ptCount val="5"/>
                <c:pt idx="0">
                  <c:v>TOTAL CEN Fac ADE 2011</c:v>
                </c:pt>
                <c:pt idx="1">
                  <c:v>TOTAL CEN Fac ADE 2012</c:v>
                </c:pt>
                <c:pt idx="2">
                  <c:v>TOTAL CEN Fac ADE 2013</c:v>
                </c:pt>
                <c:pt idx="3">
                  <c:v>TOTAL CEN Fac ADE 2014</c:v>
                </c:pt>
                <c:pt idx="4">
                  <c:v>TOTAL CEN Fac ADE 2015</c:v>
                </c:pt>
              </c:strCache>
            </c:strRef>
          </c:cat>
          <c:val>
            <c:numRef>
              <c:f>'CEN Fac ADE'!$J$16:$J$20</c:f>
              <c:numCache>
                <c:formatCode>0.0</c:formatCode>
                <c:ptCount val="5"/>
                <c:pt idx="0">
                  <c:v>10.96866096866097</c:v>
                </c:pt>
                <c:pt idx="1">
                  <c:v>13.97949673811743</c:v>
                </c:pt>
                <c:pt idx="2">
                  <c:v>19.71731448763251</c:v>
                </c:pt>
                <c:pt idx="3">
                  <c:v>17.11409395973154</c:v>
                </c:pt>
                <c:pt idx="4">
                  <c:v>15.47220361687877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9385704"/>
        <c:axId val="2119388824"/>
      </c:lineChart>
      <c:catAx>
        <c:axId val="2119385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9388824"/>
        <c:crosses val="autoZero"/>
        <c:auto val="1"/>
        <c:lblAlgn val="ctr"/>
        <c:lblOffset val="100"/>
        <c:noMultiLvlLbl val="0"/>
      </c:catAx>
      <c:valAx>
        <c:axId val="21193888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93857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>
                <a:effectLst/>
              </a:rPr>
              <a:t>TOTAL EPS Gandia 2014</a:t>
            </a:r>
            <a:endParaRPr lang="es-E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'CEN EPS Gandia 2014'!$H$1</c:f>
              <c:strCache>
                <c:ptCount val="1"/>
                <c:pt idx="0">
                  <c:v>%CASTELLÀ</c:v>
                </c:pt>
              </c:strCache>
            </c:strRef>
          </c:tx>
          <c:cat>
            <c:strRef>
              <c:f>'CEN EPS Gandia 2014'!$C$30:$C$34</c:f>
              <c:strCache>
                <c:ptCount val="5"/>
                <c:pt idx="0">
                  <c:v>TOTAL CEN EPS Gandia 2011</c:v>
                </c:pt>
                <c:pt idx="1">
                  <c:v>TOTAL CEN EPS Gandia 2012</c:v>
                </c:pt>
                <c:pt idx="2">
                  <c:v>TOTAL CEN EPS Gandia 2013</c:v>
                </c:pt>
                <c:pt idx="3">
                  <c:v>TOTAL CEN EPS Gandia 2014</c:v>
                </c:pt>
                <c:pt idx="4">
                  <c:v>TOTAL CEN EPS Gandia 2015</c:v>
                </c:pt>
              </c:strCache>
            </c:strRef>
          </c:cat>
          <c:val>
            <c:numRef>
              <c:f>'CEN EPS Gandia 2014'!$H$30:$H$34</c:f>
              <c:numCache>
                <c:formatCode>0.0</c:formatCode>
                <c:ptCount val="5"/>
                <c:pt idx="0">
                  <c:v>53.58796296296296</c:v>
                </c:pt>
                <c:pt idx="1">
                  <c:v>51.53203342618384</c:v>
                </c:pt>
                <c:pt idx="2">
                  <c:v>52.24006762468301</c:v>
                </c:pt>
                <c:pt idx="3">
                  <c:v>54.65414175918018</c:v>
                </c:pt>
                <c:pt idx="4">
                  <c:v>56.78793256433008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'CEN EPS Gandia 2014'!$I$1</c:f>
              <c:strCache>
                <c:ptCount val="1"/>
                <c:pt idx="0">
                  <c:v>%VALENCIÀ</c:v>
                </c:pt>
              </c:strCache>
            </c:strRef>
          </c:tx>
          <c:cat>
            <c:strRef>
              <c:f>'CEN EPS Gandia 2014'!$C$30:$C$34</c:f>
              <c:strCache>
                <c:ptCount val="5"/>
                <c:pt idx="0">
                  <c:v>TOTAL CEN EPS Gandia 2011</c:v>
                </c:pt>
                <c:pt idx="1">
                  <c:v>TOTAL CEN EPS Gandia 2012</c:v>
                </c:pt>
                <c:pt idx="2">
                  <c:v>TOTAL CEN EPS Gandia 2013</c:v>
                </c:pt>
                <c:pt idx="3">
                  <c:v>TOTAL CEN EPS Gandia 2014</c:v>
                </c:pt>
                <c:pt idx="4">
                  <c:v>TOTAL CEN EPS Gandia 2015</c:v>
                </c:pt>
              </c:strCache>
            </c:strRef>
          </c:cat>
          <c:val>
            <c:numRef>
              <c:f>'CEN EPS Gandia 2014'!$I$30:$I$34</c:f>
              <c:numCache>
                <c:formatCode>0.0</c:formatCode>
                <c:ptCount val="5"/>
                <c:pt idx="0">
                  <c:v>20.37037037037037</c:v>
                </c:pt>
                <c:pt idx="1">
                  <c:v>24.04828226555246</c:v>
                </c:pt>
                <c:pt idx="2">
                  <c:v>24.68300929839391</c:v>
                </c:pt>
                <c:pt idx="3">
                  <c:v>25.78992314261315</c:v>
                </c:pt>
                <c:pt idx="4">
                  <c:v>25.46583850931677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'CEN EPS Gandia 2014'!$J$1</c:f>
              <c:strCache>
                <c:ptCount val="1"/>
                <c:pt idx="0">
                  <c:v>%INDISTINT</c:v>
                </c:pt>
              </c:strCache>
            </c:strRef>
          </c:tx>
          <c:cat>
            <c:strRef>
              <c:f>'CEN EPS Gandia 2014'!$C$30:$C$34</c:f>
              <c:strCache>
                <c:ptCount val="5"/>
                <c:pt idx="0">
                  <c:v>TOTAL CEN EPS Gandia 2011</c:v>
                </c:pt>
                <c:pt idx="1">
                  <c:v>TOTAL CEN EPS Gandia 2012</c:v>
                </c:pt>
                <c:pt idx="2">
                  <c:v>TOTAL CEN EPS Gandia 2013</c:v>
                </c:pt>
                <c:pt idx="3">
                  <c:v>TOTAL CEN EPS Gandia 2014</c:v>
                </c:pt>
                <c:pt idx="4">
                  <c:v>TOTAL CEN EPS Gandia 2015</c:v>
                </c:pt>
              </c:strCache>
            </c:strRef>
          </c:cat>
          <c:val>
            <c:numRef>
              <c:f>'CEN EPS Gandia 2014'!$J$30:$J$34</c:f>
              <c:numCache>
                <c:formatCode>0.0</c:formatCode>
                <c:ptCount val="5"/>
                <c:pt idx="0">
                  <c:v>26.04166666666667</c:v>
                </c:pt>
                <c:pt idx="1">
                  <c:v>24.41968430826369</c:v>
                </c:pt>
                <c:pt idx="2">
                  <c:v>23.07692307692308</c:v>
                </c:pt>
                <c:pt idx="3">
                  <c:v>19.55593509820666</c:v>
                </c:pt>
                <c:pt idx="4">
                  <c:v>17.74622892635315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6860744"/>
        <c:axId val="2116863864"/>
      </c:lineChart>
      <c:catAx>
        <c:axId val="2116860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6863864"/>
        <c:crosses val="autoZero"/>
        <c:auto val="1"/>
        <c:lblAlgn val="ctr"/>
        <c:lblOffset val="100"/>
        <c:noMultiLvlLbl val="0"/>
      </c:catAx>
      <c:valAx>
        <c:axId val="21168638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6860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>
                <a:effectLst/>
              </a:rPr>
              <a:t>TOTAL CEN ETSINF</a:t>
            </a:r>
            <a:endParaRPr lang="es-E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'CEN ETSINF'!$H$1</c:f>
              <c:strCache>
                <c:ptCount val="1"/>
                <c:pt idx="0">
                  <c:v>%CASTELLÀ</c:v>
                </c:pt>
              </c:strCache>
            </c:strRef>
          </c:tx>
          <c:cat>
            <c:strRef>
              <c:f>'CEN ETSINF'!$C$9:$C$13</c:f>
              <c:strCache>
                <c:ptCount val="5"/>
                <c:pt idx="0">
                  <c:v>TOTAL CEN ETSINF 2011</c:v>
                </c:pt>
                <c:pt idx="1">
                  <c:v>TOTAL CEN ETSINF 2012</c:v>
                </c:pt>
                <c:pt idx="2">
                  <c:v>TOTAL CEN ETSINF 2013</c:v>
                </c:pt>
                <c:pt idx="3">
                  <c:v>TOTAL CEN ETSINF 2014</c:v>
                </c:pt>
                <c:pt idx="4">
                  <c:v>TOTAL CEN ETSINF 2015</c:v>
                </c:pt>
              </c:strCache>
            </c:strRef>
          </c:cat>
          <c:val>
            <c:numRef>
              <c:f>'CEN ETSINF'!$H$9:$H$13</c:f>
              <c:numCache>
                <c:formatCode>0.0</c:formatCode>
                <c:ptCount val="5"/>
                <c:pt idx="0">
                  <c:v>67.36183524504691</c:v>
                </c:pt>
                <c:pt idx="1">
                  <c:v>65.84615384615384</c:v>
                </c:pt>
                <c:pt idx="2">
                  <c:v>67.08004509582864</c:v>
                </c:pt>
                <c:pt idx="3">
                  <c:v>66.08652411735456</c:v>
                </c:pt>
                <c:pt idx="4">
                  <c:v>77.65837104072398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'CEN ETSINF'!$I$1</c:f>
              <c:strCache>
                <c:ptCount val="1"/>
                <c:pt idx="0">
                  <c:v>%VALENCIÀ</c:v>
                </c:pt>
              </c:strCache>
            </c:strRef>
          </c:tx>
          <c:cat>
            <c:strRef>
              <c:f>'CEN ETSINF'!$C$9:$C$13</c:f>
              <c:strCache>
                <c:ptCount val="5"/>
                <c:pt idx="0">
                  <c:v>TOTAL CEN ETSINF 2011</c:v>
                </c:pt>
                <c:pt idx="1">
                  <c:v>TOTAL CEN ETSINF 2012</c:v>
                </c:pt>
                <c:pt idx="2">
                  <c:v>TOTAL CEN ETSINF 2013</c:v>
                </c:pt>
                <c:pt idx="3">
                  <c:v>TOTAL CEN ETSINF 2014</c:v>
                </c:pt>
                <c:pt idx="4">
                  <c:v>TOTAL CEN ETSINF 2015</c:v>
                </c:pt>
              </c:strCache>
            </c:strRef>
          </c:cat>
          <c:val>
            <c:numRef>
              <c:f>'CEN ETSINF'!$I$9:$I$13</c:f>
              <c:numCache>
                <c:formatCode>0.0</c:formatCode>
                <c:ptCount val="5"/>
                <c:pt idx="0">
                  <c:v>18.35245046923879</c:v>
                </c:pt>
                <c:pt idx="1">
                  <c:v>18.38461538461538</c:v>
                </c:pt>
                <c:pt idx="2">
                  <c:v>17.41826381059752</c:v>
                </c:pt>
                <c:pt idx="3">
                  <c:v>17.90154152163103</c:v>
                </c:pt>
                <c:pt idx="4">
                  <c:v>19.79638009049774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'CEN ETSINF'!$J$1</c:f>
              <c:strCache>
                <c:ptCount val="1"/>
                <c:pt idx="0">
                  <c:v>%INDISTINT</c:v>
                </c:pt>
              </c:strCache>
            </c:strRef>
          </c:tx>
          <c:cat>
            <c:strRef>
              <c:f>'CEN ETSINF'!$C$9:$C$13</c:f>
              <c:strCache>
                <c:ptCount val="5"/>
                <c:pt idx="0">
                  <c:v>TOTAL CEN ETSINF 2011</c:v>
                </c:pt>
                <c:pt idx="1">
                  <c:v>TOTAL CEN ETSINF 2012</c:v>
                </c:pt>
                <c:pt idx="2">
                  <c:v>TOTAL CEN ETSINF 2013</c:v>
                </c:pt>
                <c:pt idx="3">
                  <c:v>TOTAL CEN ETSINF 2014</c:v>
                </c:pt>
                <c:pt idx="4">
                  <c:v>TOTAL CEN ETSINF 2015</c:v>
                </c:pt>
              </c:strCache>
            </c:strRef>
          </c:cat>
          <c:val>
            <c:numRef>
              <c:f>'CEN ETSINF'!$J$9:$J$13</c:f>
              <c:numCache>
                <c:formatCode>0.0</c:formatCode>
                <c:ptCount val="5"/>
                <c:pt idx="0">
                  <c:v>14.28571428571429</c:v>
                </c:pt>
                <c:pt idx="1">
                  <c:v>15.76923076923077</c:v>
                </c:pt>
                <c:pt idx="2">
                  <c:v>15.50169109357384</c:v>
                </c:pt>
                <c:pt idx="3">
                  <c:v>16.01193436101442</c:v>
                </c:pt>
                <c:pt idx="4">
                  <c:v>17.81674208144796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8925704"/>
        <c:axId val="2118928824"/>
      </c:lineChart>
      <c:catAx>
        <c:axId val="2118925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8928824"/>
        <c:crosses val="autoZero"/>
        <c:auto val="1"/>
        <c:lblAlgn val="ctr"/>
        <c:lblOffset val="100"/>
        <c:noMultiLvlLbl val="0"/>
      </c:catAx>
      <c:valAx>
        <c:axId val="21189288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8925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>
                <a:effectLst/>
              </a:rPr>
              <a:t>TOTAL CEN Agronom</a:t>
            </a:r>
            <a:endParaRPr lang="es-E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'CEN Agrònoms'!$H$1</c:f>
              <c:strCache>
                <c:ptCount val="1"/>
                <c:pt idx="0">
                  <c:v>%CASTELLÀ</c:v>
                </c:pt>
              </c:strCache>
            </c:strRef>
          </c:tx>
          <c:cat>
            <c:strRef>
              <c:f>'CEN Agrònoms'!$C$30:$C$34</c:f>
              <c:strCache>
                <c:ptCount val="5"/>
                <c:pt idx="0">
                  <c:v>TOTAL CEN Agrònoms 2011</c:v>
                </c:pt>
                <c:pt idx="1">
                  <c:v>TOTAL CEN Agrònoms 2012</c:v>
                </c:pt>
                <c:pt idx="2">
                  <c:v>TOTAL CEN Agrònoms 2013</c:v>
                </c:pt>
                <c:pt idx="3">
                  <c:v>TOTAL CEN Agrònoms 2014</c:v>
                </c:pt>
                <c:pt idx="4">
                  <c:v>TOTAL CEN Agrònoms 2015</c:v>
                </c:pt>
              </c:strCache>
            </c:strRef>
          </c:cat>
          <c:val>
            <c:numRef>
              <c:f>'CEN Agrònoms'!$H$30:$H$34</c:f>
              <c:numCache>
                <c:formatCode>0.0</c:formatCode>
                <c:ptCount val="5"/>
                <c:pt idx="0">
                  <c:v>73.9974126778784</c:v>
                </c:pt>
                <c:pt idx="1">
                  <c:v>70.03424657534246</c:v>
                </c:pt>
                <c:pt idx="2">
                  <c:v>64.31956668923493</c:v>
                </c:pt>
                <c:pt idx="3">
                  <c:v>60.09253903990746</c:v>
                </c:pt>
                <c:pt idx="4">
                  <c:v>63.47517730496454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'CEN Agrònoms'!$I$1</c:f>
              <c:strCache>
                <c:ptCount val="1"/>
                <c:pt idx="0">
                  <c:v>%VALENCIÀ</c:v>
                </c:pt>
              </c:strCache>
            </c:strRef>
          </c:tx>
          <c:cat>
            <c:strRef>
              <c:f>'CEN Agrònoms'!$C$30:$C$34</c:f>
              <c:strCache>
                <c:ptCount val="5"/>
                <c:pt idx="0">
                  <c:v>TOTAL CEN Agrònoms 2011</c:v>
                </c:pt>
                <c:pt idx="1">
                  <c:v>TOTAL CEN Agrònoms 2012</c:v>
                </c:pt>
                <c:pt idx="2">
                  <c:v>TOTAL CEN Agrònoms 2013</c:v>
                </c:pt>
                <c:pt idx="3">
                  <c:v>TOTAL CEN Agrònoms 2014</c:v>
                </c:pt>
                <c:pt idx="4">
                  <c:v>TOTAL CEN Agrònoms 2015</c:v>
                </c:pt>
              </c:strCache>
            </c:strRef>
          </c:cat>
          <c:val>
            <c:numRef>
              <c:f>'CEN Agrònoms'!$I$30:$I$34</c:f>
              <c:numCache>
                <c:formatCode>0.0</c:formatCode>
                <c:ptCount val="5"/>
                <c:pt idx="0">
                  <c:v>15.39456662354463</c:v>
                </c:pt>
                <c:pt idx="1">
                  <c:v>18.40753424657534</c:v>
                </c:pt>
                <c:pt idx="2">
                  <c:v>19.43127962085308</c:v>
                </c:pt>
                <c:pt idx="3">
                  <c:v>19.4331983805668</c:v>
                </c:pt>
                <c:pt idx="4">
                  <c:v>21.74940898345154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'CEN Agrònoms'!$J$1</c:f>
              <c:strCache>
                <c:ptCount val="1"/>
                <c:pt idx="0">
                  <c:v>%INDISTINT</c:v>
                </c:pt>
              </c:strCache>
            </c:strRef>
          </c:tx>
          <c:cat>
            <c:strRef>
              <c:f>'CEN Agrònoms'!$C$30:$C$34</c:f>
              <c:strCache>
                <c:ptCount val="5"/>
                <c:pt idx="0">
                  <c:v>TOTAL CEN Agrònoms 2011</c:v>
                </c:pt>
                <c:pt idx="1">
                  <c:v>TOTAL CEN Agrònoms 2012</c:v>
                </c:pt>
                <c:pt idx="2">
                  <c:v>TOTAL CEN Agrònoms 2013</c:v>
                </c:pt>
                <c:pt idx="3">
                  <c:v>TOTAL CEN Agrònoms 2014</c:v>
                </c:pt>
                <c:pt idx="4">
                  <c:v>TOTAL CEN Agrònoms 2015</c:v>
                </c:pt>
              </c:strCache>
            </c:strRef>
          </c:cat>
          <c:val>
            <c:numRef>
              <c:f>'CEN Agrònoms'!$J$30:$J$34</c:f>
              <c:numCache>
                <c:formatCode>0.0</c:formatCode>
                <c:ptCount val="5"/>
                <c:pt idx="0">
                  <c:v>10.60802069857697</c:v>
                </c:pt>
                <c:pt idx="1">
                  <c:v>11.55821917808219</c:v>
                </c:pt>
                <c:pt idx="2">
                  <c:v>16.24915368991199</c:v>
                </c:pt>
                <c:pt idx="3">
                  <c:v>20.47426257952574</c:v>
                </c:pt>
                <c:pt idx="4">
                  <c:v>14.77541371158392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8996456"/>
        <c:axId val="2118999576"/>
      </c:lineChart>
      <c:catAx>
        <c:axId val="2118996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8999576"/>
        <c:crosses val="autoZero"/>
        <c:auto val="1"/>
        <c:lblAlgn val="ctr"/>
        <c:lblOffset val="100"/>
        <c:noMultiLvlLbl val="0"/>
      </c:catAx>
      <c:valAx>
        <c:axId val="21189995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8996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TOTAL CEN Teleco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 Teleco'!$H$1</c:f>
              <c:strCache>
                <c:ptCount val="1"/>
                <c:pt idx="0">
                  <c:v>%CASTELLÀ</c:v>
                </c:pt>
              </c:strCache>
            </c:strRef>
          </c:tx>
          <c:invertIfNegative val="0"/>
          <c:cat>
            <c:strRef>
              <c:f>'CEN Teleco'!$C$9:$C$13</c:f>
              <c:strCache>
                <c:ptCount val="5"/>
                <c:pt idx="0">
                  <c:v>TOTAL CEN Teleco 2011</c:v>
                </c:pt>
                <c:pt idx="1">
                  <c:v>TOTALCEN Teleco 2012</c:v>
                </c:pt>
                <c:pt idx="2">
                  <c:v>TOTAL CEN Teleco 2013</c:v>
                </c:pt>
                <c:pt idx="3">
                  <c:v>TOTAL CEN Teleco 2014</c:v>
                </c:pt>
                <c:pt idx="4">
                  <c:v>TOTAL CEN Teleco 2015</c:v>
                </c:pt>
              </c:strCache>
            </c:strRef>
          </c:cat>
          <c:val>
            <c:numRef>
              <c:f>'CEN Teleco'!$H$9:$H$13</c:f>
              <c:numCache>
                <c:formatCode>0.0</c:formatCode>
                <c:ptCount val="5"/>
                <c:pt idx="0">
                  <c:v>84.2406876790831</c:v>
                </c:pt>
                <c:pt idx="1">
                  <c:v>78.36734693877551</c:v>
                </c:pt>
                <c:pt idx="2">
                  <c:v>78.2608695652174</c:v>
                </c:pt>
                <c:pt idx="3">
                  <c:v>72.55936675461741</c:v>
                </c:pt>
                <c:pt idx="4">
                  <c:v>76.70157068062827</c:v>
                </c:pt>
              </c:numCache>
            </c:numRef>
          </c:val>
        </c:ser>
        <c:ser>
          <c:idx val="1"/>
          <c:order val="1"/>
          <c:tx>
            <c:strRef>
              <c:f>'CEN Teleco'!$I$1</c:f>
              <c:strCache>
                <c:ptCount val="1"/>
                <c:pt idx="0">
                  <c:v>%VALENCIÀ</c:v>
                </c:pt>
              </c:strCache>
            </c:strRef>
          </c:tx>
          <c:invertIfNegative val="0"/>
          <c:cat>
            <c:strRef>
              <c:f>'CEN Teleco'!$C$9:$C$13</c:f>
              <c:strCache>
                <c:ptCount val="5"/>
                <c:pt idx="0">
                  <c:v>TOTAL CEN Teleco 2011</c:v>
                </c:pt>
                <c:pt idx="1">
                  <c:v>TOTALCEN Teleco 2012</c:v>
                </c:pt>
                <c:pt idx="2">
                  <c:v>TOTAL CEN Teleco 2013</c:v>
                </c:pt>
                <c:pt idx="3">
                  <c:v>TOTAL CEN Teleco 2014</c:v>
                </c:pt>
                <c:pt idx="4">
                  <c:v>TOTAL CEN Teleco 2015</c:v>
                </c:pt>
              </c:strCache>
            </c:strRef>
          </c:cat>
          <c:val>
            <c:numRef>
              <c:f>'CEN Teleco'!$I$9:$I$13</c:f>
              <c:numCache>
                <c:formatCode>0.0</c:formatCode>
                <c:ptCount val="5"/>
                <c:pt idx="0">
                  <c:v>8.022922636103151</c:v>
                </c:pt>
                <c:pt idx="1">
                  <c:v>11.02040816326531</c:v>
                </c:pt>
                <c:pt idx="2">
                  <c:v>11.49068322981366</c:v>
                </c:pt>
                <c:pt idx="3">
                  <c:v>13.85224274406333</c:v>
                </c:pt>
                <c:pt idx="4">
                  <c:v>12.95811518324607</c:v>
                </c:pt>
              </c:numCache>
            </c:numRef>
          </c:val>
        </c:ser>
        <c:ser>
          <c:idx val="2"/>
          <c:order val="2"/>
          <c:tx>
            <c:strRef>
              <c:f>'CEN Teleco'!$J$1</c:f>
              <c:strCache>
                <c:ptCount val="1"/>
                <c:pt idx="0">
                  <c:v>%INDISTINT</c:v>
                </c:pt>
              </c:strCache>
            </c:strRef>
          </c:tx>
          <c:invertIfNegative val="0"/>
          <c:cat>
            <c:strRef>
              <c:f>'CEN Teleco'!$C$9:$C$13</c:f>
              <c:strCache>
                <c:ptCount val="5"/>
                <c:pt idx="0">
                  <c:v>TOTAL CEN Teleco 2011</c:v>
                </c:pt>
                <c:pt idx="1">
                  <c:v>TOTALCEN Teleco 2012</c:v>
                </c:pt>
                <c:pt idx="2">
                  <c:v>TOTAL CEN Teleco 2013</c:v>
                </c:pt>
                <c:pt idx="3">
                  <c:v>TOTAL CEN Teleco 2014</c:v>
                </c:pt>
                <c:pt idx="4">
                  <c:v>TOTAL CEN Teleco 2015</c:v>
                </c:pt>
              </c:strCache>
            </c:strRef>
          </c:cat>
          <c:val>
            <c:numRef>
              <c:f>'CEN Teleco'!$J$9:$J$13</c:f>
              <c:numCache>
                <c:formatCode>0.0</c:formatCode>
                <c:ptCount val="5"/>
                <c:pt idx="0">
                  <c:v>7.736389684813753</c:v>
                </c:pt>
                <c:pt idx="1">
                  <c:v>10.61224489795918</c:v>
                </c:pt>
                <c:pt idx="2">
                  <c:v>10.24844720496894</c:v>
                </c:pt>
                <c:pt idx="3">
                  <c:v>13.58839050131926</c:v>
                </c:pt>
                <c:pt idx="4">
                  <c:v>10.34031413612565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119060280"/>
        <c:axId val="2119063400"/>
      </c:barChart>
      <c:catAx>
        <c:axId val="211906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9063400"/>
        <c:crosses val="autoZero"/>
        <c:auto val="1"/>
        <c:lblAlgn val="ctr"/>
        <c:lblOffset val="100"/>
        <c:noMultiLvlLbl val="0"/>
      </c:catAx>
      <c:valAx>
        <c:axId val="21190634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9060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>
                <a:effectLst/>
              </a:rPr>
              <a:t>TOTAL  VERA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VERA!$H$1</c:f>
              <c:strCache>
                <c:ptCount val="1"/>
                <c:pt idx="0">
                  <c:v>%CASTELLÀ</c:v>
                </c:pt>
              </c:strCache>
            </c:strRef>
          </c:tx>
          <c:invertIfNegative val="0"/>
          <c:cat>
            <c:strRef>
              <c:f>VERA!$C$180:$C$184</c:f>
              <c:strCache>
                <c:ptCount val="5"/>
                <c:pt idx="0">
                  <c:v>TOTAL VERA 2011</c:v>
                </c:pt>
                <c:pt idx="1">
                  <c:v>TOTAL VERA 2012</c:v>
                </c:pt>
                <c:pt idx="2">
                  <c:v>TOTAL VERA 2013</c:v>
                </c:pt>
                <c:pt idx="3">
                  <c:v>TOTAL VERA 2014</c:v>
                </c:pt>
                <c:pt idx="4">
                  <c:v>TOTAL VERA 2015</c:v>
                </c:pt>
              </c:strCache>
            </c:strRef>
          </c:cat>
          <c:val>
            <c:numRef>
              <c:f>VERA!$H$180:$H$184</c:f>
              <c:numCache>
                <c:formatCode>0.0</c:formatCode>
                <c:ptCount val="5"/>
                <c:pt idx="0">
                  <c:v>74.08579138364195</c:v>
                </c:pt>
                <c:pt idx="1">
                  <c:v>71.64371480903603</c:v>
                </c:pt>
                <c:pt idx="2">
                  <c:v>69.7549939300298</c:v>
                </c:pt>
                <c:pt idx="3">
                  <c:v>68.03436605050768</c:v>
                </c:pt>
                <c:pt idx="4">
                  <c:v>69.83025109821574</c:v>
                </c:pt>
              </c:numCache>
            </c:numRef>
          </c:val>
        </c:ser>
        <c:ser>
          <c:idx val="1"/>
          <c:order val="1"/>
          <c:tx>
            <c:strRef>
              <c:f>VERA!$I$1</c:f>
              <c:strCache>
                <c:ptCount val="1"/>
                <c:pt idx="0">
                  <c:v>%VALENCIÀ</c:v>
                </c:pt>
              </c:strCache>
            </c:strRef>
          </c:tx>
          <c:invertIfNegative val="0"/>
          <c:cat>
            <c:strRef>
              <c:f>VERA!$C$180:$C$184</c:f>
              <c:strCache>
                <c:ptCount val="5"/>
                <c:pt idx="0">
                  <c:v>TOTAL VERA 2011</c:v>
                </c:pt>
                <c:pt idx="1">
                  <c:v>TOTAL VERA 2012</c:v>
                </c:pt>
                <c:pt idx="2">
                  <c:v>TOTAL VERA 2013</c:v>
                </c:pt>
                <c:pt idx="3">
                  <c:v>TOTAL VERA 2014</c:v>
                </c:pt>
                <c:pt idx="4">
                  <c:v>TOTAL VERA 2015</c:v>
                </c:pt>
              </c:strCache>
            </c:strRef>
          </c:cat>
          <c:val>
            <c:numRef>
              <c:f>VERA!$I$180:$I$184</c:f>
              <c:numCache>
                <c:formatCode>0.0</c:formatCode>
                <c:ptCount val="5"/>
                <c:pt idx="0">
                  <c:v>13.07341583697776</c:v>
                </c:pt>
                <c:pt idx="1">
                  <c:v>13.79146597924157</c:v>
                </c:pt>
                <c:pt idx="2">
                  <c:v>14.75002759077364</c:v>
                </c:pt>
                <c:pt idx="3">
                  <c:v>15.41785993230929</c:v>
                </c:pt>
                <c:pt idx="4">
                  <c:v>15.93361895981344</c:v>
                </c:pt>
              </c:numCache>
            </c:numRef>
          </c:val>
        </c:ser>
        <c:ser>
          <c:idx val="2"/>
          <c:order val="2"/>
          <c:tx>
            <c:strRef>
              <c:f>VERA!$J$1</c:f>
              <c:strCache>
                <c:ptCount val="1"/>
                <c:pt idx="0">
                  <c:v>%INDISTINT</c:v>
                </c:pt>
              </c:strCache>
            </c:strRef>
          </c:tx>
          <c:invertIfNegative val="0"/>
          <c:cat>
            <c:strRef>
              <c:f>VERA!$C$180:$C$184</c:f>
              <c:strCache>
                <c:ptCount val="5"/>
                <c:pt idx="0">
                  <c:v>TOTAL VERA 2011</c:v>
                </c:pt>
                <c:pt idx="1">
                  <c:v>TOTAL VERA 2012</c:v>
                </c:pt>
                <c:pt idx="2">
                  <c:v>TOTAL VERA 2013</c:v>
                </c:pt>
                <c:pt idx="3">
                  <c:v>TOTAL VERA 2014</c:v>
                </c:pt>
                <c:pt idx="4">
                  <c:v>TOTAL VERA 2015</c:v>
                </c:pt>
              </c:strCache>
            </c:strRef>
          </c:cat>
          <c:val>
            <c:numRef>
              <c:f>VERA!$J$180:$J$184</c:f>
              <c:numCache>
                <c:formatCode>0.0</c:formatCode>
                <c:ptCount val="5"/>
                <c:pt idx="0">
                  <c:v>12.8407927793803</c:v>
                </c:pt>
                <c:pt idx="1">
                  <c:v>14.56481921172241</c:v>
                </c:pt>
                <c:pt idx="2">
                  <c:v>15.49497847919656</c:v>
                </c:pt>
                <c:pt idx="3">
                  <c:v>16.54777401718303</c:v>
                </c:pt>
                <c:pt idx="4">
                  <c:v>15.70041759314496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119116056"/>
        <c:axId val="2119119176"/>
      </c:barChart>
      <c:catAx>
        <c:axId val="2119116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9119176"/>
        <c:crosses val="autoZero"/>
        <c:auto val="1"/>
        <c:lblAlgn val="ctr"/>
        <c:lblOffset val="100"/>
        <c:noMultiLvlLbl val="0"/>
      </c:catAx>
      <c:valAx>
        <c:axId val="21191191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9116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>
                <a:effectLst/>
              </a:rPr>
              <a:t>TOTAL  ALCOI</a:t>
            </a:r>
            <a:endParaRPr lang="es-E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ALCOI!$H$1</c:f>
              <c:strCache>
                <c:ptCount val="1"/>
                <c:pt idx="0">
                  <c:v>%CASTELLÀ</c:v>
                </c:pt>
              </c:strCache>
            </c:strRef>
          </c:tx>
          <c:invertIfNegative val="0"/>
          <c:cat>
            <c:strRef>
              <c:f>ALCOI!$C$44:$C$48</c:f>
              <c:strCache>
                <c:ptCount val="5"/>
                <c:pt idx="0">
                  <c:v>TOTAL ALCOI 2011</c:v>
                </c:pt>
                <c:pt idx="1">
                  <c:v>TOTAL ALCOI 2012</c:v>
                </c:pt>
                <c:pt idx="2">
                  <c:v>TOTAL ALCOI 2013</c:v>
                </c:pt>
                <c:pt idx="3">
                  <c:v>TOTAL ALCOI 2014</c:v>
                </c:pt>
                <c:pt idx="4">
                  <c:v>TOTAL ALCOI 2015</c:v>
                </c:pt>
              </c:strCache>
            </c:strRef>
          </c:cat>
          <c:val>
            <c:numRef>
              <c:f>ALCOI!$H$44:$H$48</c:f>
              <c:numCache>
                <c:formatCode>0.0</c:formatCode>
                <c:ptCount val="5"/>
                <c:pt idx="0">
                  <c:v>63.52413019079686</c:v>
                </c:pt>
                <c:pt idx="1">
                  <c:v>59.41626129256428</c:v>
                </c:pt>
                <c:pt idx="2">
                  <c:v>57.96055796055796</c:v>
                </c:pt>
                <c:pt idx="3">
                  <c:v>57.96246648793566</c:v>
                </c:pt>
                <c:pt idx="4">
                  <c:v>62.8039317123642</c:v>
                </c:pt>
              </c:numCache>
            </c:numRef>
          </c:val>
        </c:ser>
        <c:ser>
          <c:idx val="1"/>
          <c:order val="1"/>
          <c:tx>
            <c:strRef>
              <c:f>ALCOI!$I$1</c:f>
              <c:strCache>
                <c:ptCount val="1"/>
                <c:pt idx="0">
                  <c:v>%VALENCIÀ</c:v>
                </c:pt>
              </c:strCache>
            </c:strRef>
          </c:tx>
          <c:invertIfNegative val="0"/>
          <c:cat>
            <c:strRef>
              <c:f>ALCOI!$C$44:$C$48</c:f>
              <c:strCache>
                <c:ptCount val="5"/>
                <c:pt idx="0">
                  <c:v>TOTAL ALCOI 2011</c:v>
                </c:pt>
                <c:pt idx="1">
                  <c:v>TOTAL ALCOI 2012</c:v>
                </c:pt>
                <c:pt idx="2">
                  <c:v>TOTAL ALCOI 2013</c:v>
                </c:pt>
                <c:pt idx="3">
                  <c:v>TOTAL ALCOI 2014</c:v>
                </c:pt>
                <c:pt idx="4">
                  <c:v>TOTAL ALCOI 2015</c:v>
                </c:pt>
              </c:strCache>
            </c:strRef>
          </c:cat>
          <c:val>
            <c:numRef>
              <c:f>ALCOI!$I$44:$I$48</c:f>
              <c:numCache>
                <c:formatCode>0.0</c:formatCode>
                <c:ptCount val="5"/>
                <c:pt idx="0">
                  <c:v>21.88552188552189</c:v>
                </c:pt>
                <c:pt idx="1">
                  <c:v>22.1681723419041</c:v>
                </c:pt>
                <c:pt idx="2">
                  <c:v>24.0981240981241</c:v>
                </c:pt>
                <c:pt idx="3">
                  <c:v>24.18230563002681</c:v>
                </c:pt>
                <c:pt idx="4">
                  <c:v>22.19348163476462</c:v>
                </c:pt>
              </c:numCache>
            </c:numRef>
          </c:val>
        </c:ser>
        <c:ser>
          <c:idx val="2"/>
          <c:order val="2"/>
          <c:tx>
            <c:strRef>
              <c:f>ALCOI!$J$1</c:f>
              <c:strCache>
                <c:ptCount val="1"/>
                <c:pt idx="0">
                  <c:v>%INDISTINT</c:v>
                </c:pt>
              </c:strCache>
            </c:strRef>
          </c:tx>
          <c:invertIfNegative val="0"/>
          <c:cat>
            <c:strRef>
              <c:f>ALCOI!$C$44:$C$48</c:f>
              <c:strCache>
                <c:ptCount val="5"/>
                <c:pt idx="0">
                  <c:v>TOTAL ALCOI 2011</c:v>
                </c:pt>
                <c:pt idx="1">
                  <c:v>TOTAL ALCOI 2012</c:v>
                </c:pt>
                <c:pt idx="2">
                  <c:v>TOTAL ALCOI 2013</c:v>
                </c:pt>
                <c:pt idx="3">
                  <c:v>TOTAL ALCOI 2014</c:v>
                </c:pt>
                <c:pt idx="4">
                  <c:v>TOTAL ALCOI 2015</c:v>
                </c:pt>
              </c:strCache>
            </c:strRef>
          </c:cat>
          <c:val>
            <c:numRef>
              <c:f>ALCOI!$J$44:$J$48</c:f>
              <c:numCache>
                <c:formatCode>0.0</c:formatCode>
                <c:ptCount val="5"/>
                <c:pt idx="0">
                  <c:v>14.59034792368126</c:v>
                </c:pt>
                <c:pt idx="1">
                  <c:v>18.41556636553162</c:v>
                </c:pt>
                <c:pt idx="2">
                  <c:v>17.94131794131794</c:v>
                </c:pt>
                <c:pt idx="3">
                  <c:v>17.85522788203753</c:v>
                </c:pt>
                <c:pt idx="4">
                  <c:v>15.00258665287119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118022232"/>
        <c:axId val="2118025352"/>
      </c:barChart>
      <c:catAx>
        <c:axId val="2118022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8025352"/>
        <c:crosses val="autoZero"/>
        <c:auto val="1"/>
        <c:lblAlgn val="ctr"/>
        <c:lblOffset val="100"/>
        <c:noMultiLvlLbl val="0"/>
      </c:catAx>
      <c:valAx>
        <c:axId val="21180253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8022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>
                <a:effectLst/>
              </a:rPr>
              <a:t>TOTAL  GANDIA</a:t>
            </a:r>
            <a:endParaRPr lang="es-E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GANDIA!$H$1</c:f>
              <c:strCache>
                <c:ptCount val="1"/>
                <c:pt idx="0">
                  <c:v>%CASTELLÀ</c:v>
                </c:pt>
              </c:strCache>
            </c:strRef>
          </c:tx>
          <c:invertIfNegative val="0"/>
          <c:cat>
            <c:strRef>
              <c:f>GANDIA!$C$30:$C$34</c:f>
              <c:strCache>
                <c:ptCount val="5"/>
                <c:pt idx="0">
                  <c:v>TOTAL GANDIA 2011</c:v>
                </c:pt>
                <c:pt idx="1">
                  <c:v>TOTAL GANDIA 2012</c:v>
                </c:pt>
                <c:pt idx="2">
                  <c:v>TOTAL GANDIA 2013</c:v>
                </c:pt>
                <c:pt idx="3">
                  <c:v>TOTAL GANDIA 2014</c:v>
                </c:pt>
                <c:pt idx="4">
                  <c:v>TOTAL GANDIA 2015</c:v>
                </c:pt>
              </c:strCache>
            </c:strRef>
          </c:cat>
          <c:val>
            <c:numRef>
              <c:f>GANDIA!$H$30:$H$34</c:f>
              <c:numCache>
                <c:formatCode>0.0</c:formatCode>
                <c:ptCount val="5"/>
                <c:pt idx="0">
                  <c:v>53.58796296296296</c:v>
                </c:pt>
                <c:pt idx="1">
                  <c:v>51.53203342618384</c:v>
                </c:pt>
                <c:pt idx="2">
                  <c:v>52.24006762468301</c:v>
                </c:pt>
                <c:pt idx="3">
                  <c:v>54.65414175918018</c:v>
                </c:pt>
                <c:pt idx="4">
                  <c:v>56.78793256433008</c:v>
                </c:pt>
              </c:numCache>
            </c:numRef>
          </c:val>
        </c:ser>
        <c:ser>
          <c:idx val="1"/>
          <c:order val="1"/>
          <c:tx>
            <c:strRef>
              <c:f>GANDIA!$I$1</c:f>
              <c:strCache>
                <c:ptCount val="1"/>
                <c:pt idx="0">
                  <c:v>%VALENCIÀ</c:v>
                </c:pt>
              </c:strCache>
            </c:strRef>
          </c:tx>
          <c:invertIfNegative val="0"/>
          <c:cat>
            <c:strRef>
              <c:f>GANDIA!$C$30:$C$34</c:f>
              <c:strCache>
                <c:ptCount val="5"/>
                <c:pt idx="0">
                  <c:v>TOTAL GANDIA 2011</c:v>
                </c:pt>
                <c:pt idx="1">
                  <c:v>TOTAL GANDIA 2012</c:v>
                </c:pt>
                <c:pt idx="2">
                  <c:v>TOTAL GANDIA 2013</c:v>
                </c:pt>
                <c:pt idx="3">
                  <c:v>TOTAL GANDIA 2014</c:v>
                </c:pt>
                <c:pt idx="4">
                  <c:v>TOTAL GANDIA 2015</c:v>
                </c:pt>
              </c:strCache>
            </c:strRef>
          </c:cat>
          <c:val>
            <c:numRef>
              <c:f>GANDIA!$I$30:$I$34</c:f>
              <c:numCache>
                <c:formatCode>0.0</c:formatCode>
                <c:ptCount val="5"/>
                <c:pt idx="0">
                  <c:v>20.37037037037037</c:v>
                </c:pt>
                <c:pt idx="1">
                  <c:v>24.04828226555246</c:v>
                </c:pt>
                <c:pt idx="2">
                  <c:v>24.68300929839391</c:v>
                </c:pt>
                <c:pt idx="3">
                  <c:v>25.78992314261315</c:v>
                </c:pt>
                <c:pt idx="4">
                  <c:v>25.46583850931677</c:v>
                </c:pt>
              </c:numCache>
            </c:numRef>
          </c:val>
        </c:ser>
        <c:ser>
          <c:idx val="2"/>
          <c:order val="2"/>
          <c:tx>
            <c:strRef>
              <c:f>GANDIA!$J$1</c:f>
              <c:strCache>
                <c:ptCount val="1"/>
                <c:pt idx="0">
                  <c:v>%INDISTINT</c:v>
                </c:pt>
              </c:strCache>
            </c:strRef>
          </c:tx>
          <c:invertIfNegative val="0"/>
          <c:cat>
            <c:strRef>
              <c:f>GANDIA!$C$30:$C$34</c:f>
              <c:strCache>
                <c:ptCount val="5"/>
                <c:pt idx="0">
                  <c:v>TOTAL GANDIA 2011</c:v>
                </c:pt>
                <c:pt idx="1">
                  <c:v>TOTAL GANDIA 2012</c:v>
                </c:pt>
                <c:pt idx="2">
                  <c:v>TOTAL GANDIA 2013</c:v>
                </c:pt>
                <c:pt idx="3">
                  <c:v>TOTAL GANDIA 2014</c:v>
                </c:pt>
                <c:pt idx="4">
                  <c:v>TOTAL GANDIA 2015</c:v>
                </c:pt>
              </c:strCache>
            </c:strRef>
          </c:cat>
          <c:val>
            <c:numRef>
              <c:f>GANDIA!$J$30:$J$34</c:f>
              <c:numCache>
                <c:formatCode>0.0</c:formatCode>
                <c:ptCount val="5"/>
                <c:pt idx="0">
                  <c:v>26.04166666666667</c:v>
                </c:pt>
                <c:pt idx="1">
                  <c:v>24.41968430826369</c:v>
                </c:pt>
                <c:pt idx="2">
                  <c:v>23.07692307692308</c:v>
                </c:pt>
                <c:pt idx="3">
                  <c:v>19.55593509820666</c:v>
                </c:pt>
                <c:pt idx="4">
                  <c:v>17.74622892635315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116936744"/>
        <c:axId val="2116939864"/>
      </c:barChart>
      <c:catAx>
        <c:axId val="2116936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6939864"/>
        <c:crosses val="autoZero"/>
        <c:auto val="1"/>
        <c:lblAlgn val="ctr"/>
        <c:lblOffset val="100"/>
        <c:noMultiLvlLbl val="0"/>
      </c:catAx>
      <c:valAx>
        <c:axId val="21169398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6936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QUIMICA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Química!$I$1</c:f>
              <c:strCache>
                <c:ptCount val="1"/>
                <c:pt idx="0">
                  <c:v>%CASTELLÀ</c:v>
                </c:pt>
              </c:strCache>
            </c:strRef>
          </c:tx>
          <c:val>
            <c:numRef>
              <c:f>(Química!$I$3,Química!$I$7,Química!$I$13,Química!$I$19,Química!$I$25)</c:f>
              <c:numCache>
                <c:formatCode>0.0</c:formatCode>
                <c:ptCount val="5"/>
                <c:pt idx="0">
                  <c:v>70.2970297029703</c:v>
                </c:pt>
                <c:pt idx="1">
                  <c:v>56.12244897959183</c:v>
                </c:pt>
                <c:pt idx="2">
                  <c:v>66.30434782608695</c:v>
                </c:pt>
                <c:pt idx="3">
                  <c:v>63.51351351351352</c:v>
                </c:pt>
                <c:pt idx="4" formatCode="General">
                  <c:v>62.35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Química!$J$1</c:f>
              <c:strCache>
                <c:ptCount val="1"/>
                <c:pt idx="0">
                  <c:v>%VALENCIÀ</c:v>
                </c:pt>
              </c:strCache>
            </c:strRef>
          </c:tx>
          <c:val>
            <c:numRef>
              <c:f>(Química!$J$3,Química!$J$7,Química!$J$13,Química!$J$19,Química!$J$25)</c:f>
              <c:numCache>
                <c:formatCode>0.0</c:formatCode>
                <c:ptCount val="5"/>
                <c:pt idx="0">
                  <c:v>22.77227722772277</c:v>
                </c:pt>
                <c:pt idx="1">
                  <c:v>33.67346938775511</c:v>
                </c:pt>
                <c:pt idx="2">
                  <c:v>23.91304347826087</c:v>
                </c:pt>
                <c:pt idx="3">
                  <c:v>24.32432432432432</c:v>
                </c:pt>
                <c:pt idx="4" formatCode="General">
                  <c:v>21.17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Química!$K$1</c:f>
              <c:strCache>
                <c:ptCount val="1"/>
                <c:pt idx="0">
                  <c:v>%INDISTINT</c:v>
                </c:pt>
              </c:strCache>
            </c:strRef>
          </c:tx>
          <c:val>
            <c:numRef>
              <c:f>(Química!$K$3,Química!$K$7,Química!$K$13,Química!$K$19,Química!$K$25)</c:f>
              <c:numCache>
                <c:formatCode>0.0</c:formatCode>
                <c:ptCount val="5"/>
                <c:pt idx="0">
                  <c:v>6.93069306930693</c:v>
                </c:pt>
                <c:pt idx="1">
                  <c:v>10.20408163265306</c:v>
                </c:pt>
                <c:pt idx="2">
                  <c:v>9.782608695652174</c:v>
                </c:pt>
                <c:pt idx="3">
                  <c:v>12.16216216216216</c:v>
                </c:pt>
                <c:pt idx="4" formatCode="General">
                  <c:v>16.48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8861224"/>
        <c:axId val="2108864280"/>
      </c:lineChart>
      <c:catAx>
        <c:axId val="2108861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8864280"/>
        <c:crosses val="autoZero"/>
        <c:auto val="1"/>
        <c:lblAlgn val="ctr"/>
        <c:lblOffset val="100"/>
        <c:noMultiLvlLbl val="0"/>
      </c:catAx>
      <c:valAx>
        <c:axId val="210886428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8861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MECÀNICA ALCOI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'Mecànica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('Mecànica Alcoi'!$A$3,'Mecànica Alcoi'!$A$3,'Mecànica Alcoi'!$A$8,'Mecànica Alcoi'!$A$14,'Mecànica Alcoi'!$A$20,'Mecànica Alcoi'!$A$25)</c:f>
              <c:numCache>
                <c:formatCode>General</c:formatCode>
                <c:ptCount val="6"/>
                <c:pt idx="0">
                  <c:v>2011.0</c:v>
                </c:pt>
                <c:pt idx="1">
                  <c:v>2011.0</c:v>
                </c:pt>
                <c:pt idx="2">
                  <c:v>2012.0</c:v>
                </c:pt>
                <c:pt idx="3">
                  <c:v>2013.0</c:v>
                </c:pt>
                <c:pt idx="4">
                  <c:v>2014.0</c:v>
                </c:pt>
                <c:pt idx="5">
                  <c:v>2015.0</c:v>
                </c:pt>
              </c:numCache>
            </c:numRef>
          </c:cat>
          <c:val>
            <c:numRef>
              <c:f>('Mecànica Alcoi'!$I$9,'Mecànica Alcoi'!$I$15,'Mecànica Alcoi'!$I$21,'Mecànica Alcoi'!$I$27)</c:f>
              <c:numCache>
                <c:formatCode>0.0</c:formatCode>
                <c:ptCount val="4"/>
                <c:pt idx="0">
                  <c:v>44.18604651162791</c:v>
                </c:pt>
                <c:pt idx="1">
                  <c:v>50.43478260869565</c:v>
                </c:pt>
                <c:pt idx="2">
                  <c:v>52.79503105590062</c:v>
                </c:pt>
                <c:pt idx="3" formatCode="General">
                  <c:v>56.95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'Mecànica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('Mecànica Alcoi'!$A$3,'Mecànica Alcoi'!$A$3,'Mecànica Alcoi'!$A$8,'Mecànica Alcoi'!$A$14,'Mecànica Alcoi'!$A$20,'Mecànica Alcoi'!$A$25)</c:f>
              <c:numCache>
                <c:formatCode>General</c:formatCode>
                <c:ptCount val="6"/>
                <c:pt idx="0">
                  <c:v>2011.0</c:v>
                </c:pt>
                <c:pt idx="1">
                  <c:v>2011.0</c:v>
                </c:pt>
                <c:pt idx="2">
                  <c:v>2012.0</c:v>
                </c:pt>
                <c:pt idx="3">
                  <c:v>2013.0</c:v>
                </c:pt>
                <c:pt idx="4">
                  <c:v>2014.0</c:v>
                </c:pt>
                <c:pt idx="5">
                  <c:v>2015.0</c:v>
                </c:pt>
              </c:numCache>
            </c:numRef>
          </c:cat>
          <c:val>
            <c:numRef>
              <c:f>('Mecànica Alcoi'!$J$9,'Mecànica Alcoi'!$J$15,'Mecànica Alcoi'!$J$21,'Mecànica Alcoi'!$J$27)</c:f>
              <c:numCache>
                <c:formatCode>0.0</c:formatCode>
                <c:ptCount val="4"/>
                <c:pt idx="0">
                  <c:v>9.30232558139535</c:v>
                </c:pt>
                <c:pt idx="1">
                  <c:v>24.34782608695652</c:v>
                </c:pt>
                <c:pt idx="2">
                  <c:v>27.9503105590062</c:v>
                </c:pt>
                <c:pt idx="3" formatCode="General">
                  <c:v>28.47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'Mecànica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('Mecànica Alcoi'!$A$3,'Mecànica Alcoi'!$A$3,'Mecànica Alcoi'!$A$8,'Mecànica Alcoi'!$A$14,'Mecànica Alcoi'!$A$20,'Mecànica Alcoi'!$A$25)</c:f>
              <c:numCache>
                <c:formatCode>General</c:formatCode>
                <c:ptCount val="6"/>
                <c:pt idx="0">
                  <c:v>2011.0</c:v>
                </c:pt>
                <c:pt idx="1">
                  <c:v>2011.0</c:v>
                </c:pt>
                <c:pt idx="2">
                  <c:v>2012.0</c:v>
                </c:pt>
                <c:pt idx="3">
                  <c:v>2013.0</c:v>
                </c:pt>
                <c:pt idx="4">
                  <c:v>2014.0</c:v>
                </c:pt>
                <c:pt idx="5">
                  <c:v>2015.0</c:v>
                </c:pt>
              </c:numCache>
            </c:numRef>
          </c:cat>
          <c:val>
            <c:numRef>
              <c:f>('Mecànica Alcoi'!$K$9,'Mecànica Alcoi'!$K$15,'Mecànica Alcoi'!$K$21,'Mecànica Alcoi'!$K$27)</c:f>
              <c:numCache>
                <c:formatCode>0.0</c:formatCode>
                <c:ptCount val="4"/>
                <c:pt idx="0">
                  <c:v>46.5116279069767</c:v>
                </c:pt>
                <c:pt idx="1">
                  <c:v>25.21739130434782</c:v>
                </c:pt>
                <c:pt idx="2">
                  <c:v>19.25465838509317</c:v>
                </c:pt>
                <c:pt idx="3" formatCode="General">
                  <c:v>14.58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7985704"/>
        <c:axId val="2107988760"/>
      </c:lineChart>
      <c:catAx>
        <c:axId val="2107985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7988760"/>
        <c:crosses val="autoZero"/>
        <c:auto val="1"/>
        <c:lblAlgn val="ctr"/>
        <c:lblOffset val="100"/>
        <c:noMultiLvlLbl val="0"/>
      </c:catAx>
      <c:valAx>
        <c:axId val="21079887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7985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TOTAL UPV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641811746008813"/>
          <c:y val="0.0734578201577271"/>
          <c:w val="0.775462608458346"/>
          <c:h val="0.8828077070743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UPV!$H$1</c:f>
              <c:strCache>
                <c:ptCount val="1"/>
                <c:pt idx="0">
                  <c:v>castellà</c:v>
                </c:pt>
              </c:strCache>
            </c:strRef>
          </c:tx>
          <c:invertIfNegative val="0"/>
          <c:cat>
            <c:strRef>
              <c:f>UPV!$C$20:$C$24</c:f>
              <c:strCache>
                <c:ptCount val="5"/>
                <c:pt idx="0">
                  <c:v>2011-2102</c:v>
                </c:pt>
                <c:pt idx="1">
                  <c:v>2012-2103</c:v>
                </c:pt>
                <c:pt idx="2">
                  <c:v>2013-2014</c:v>
                </c:pt>
                <c:pt idx="3">
                  <c:v>2014-2015</c:v>
                </c:pt>
                <c:pt idx="4">
                  <c:v>2015-2016</c:v>
                </c:pt>
              </c:strCache>
            </c:strRef>
          </c:cat>
          <c:val>
            <c:numRef>
              <c:f>UPV!$H$20:$H$24</c:f>
              <c:numCache>
                <c:formatCode>0.0</c:formatCode>
                <c:ptCount val="5"/>
                <c:pt idx="0">
                  <c:v>72.0520858451893</c:v>
                </c:pt>
                <c:pt idx="1">
                  <c:v>69.5114842019354</c:v>
                </c:pt>
                <c:pt idx="2">
                  <c:v>67.75529411764705</c:v>
                </c:pt>
                <c:pt idx="3">
                  <c:v>66.57008330315104</c:v>
                </c:pt>
                <c:pt idx="4">
                  <c:v>68.5148146425415</c:v>
                </c:pt>
              </c:numCache>
            </c:numRef>
          </c:val>
        </c:ser>
        <c:ser>
          <c:idx val="1"/>
          <c:order val="1"/>
          <c:tx>
            <c:strRef>
              <c:f>UPV!$I$1</c:f>
              <c:strCache>
                <c:ptCount val="1"/>
                <c:pt idx="0">
                  <c:v>valencià</c:v>
                </c:pt>
              </c:strCache>
            </c:strRef>
          </c:tx>
          <c:invertIfNegative val="0"/>
          <c:cat>
            <c:strRef>
              <c:f>UPV!$C$20:$C$24</c:f>
              <c:strCache>
                <c:ptCount val="5"/>
                <c:pt idx="0">
                  <c:v>2011-2102</c:v>
                </c:pt>
                <c:pt idx="1">
                  <c:v>2012-2103</c:v>
                </c:pt>
                <c:pt idx="2">
                  <c:v>2013-2014</c:v>
                </c:pt>
                <c:pt idx="3">
                  <c:v>2014-2015</c:v>
                </c:pt>
                <c:pt idx="4">
                  <c:v>2015-2016</c:v>
                </c:pt>
              </c:strCache>
            </c:strRef>
          </c:cat>
          <c:val>
            <c:numRef>
              <c:f>UPV!$I$20:$I$24</c:f>
              <c:numCache>
                <c:formatCode>0.0</c:formatCode>
                <c:ptCount val="5"/>
                <c:pt idx="0">
                  <c:v>14.11462101117274</c:v>
                </c:pt>
                <c:pt idx="1">
                  <c:v>15.06354203101317</c:v>
                </c:pt>
                <c:pt idx="2">
                  <c:v>16.13176470588235</c:v>
                </c:pt>
                <c:pt idx="3">
                  <c:v>16.66968489677653</c:v>
                </c:pt>
                <c:pt idx="4">
                  <c:v>16.99613935531885</c:v>
                </c:pt>
              </c:numCache>
            </c:numRef>
          </c:val>
        </c:ser>
        <c:ser>
          <c:idx val="2"/>
          <c:order val="2"/>
          <c:tx>
            <c:strRef>
              <c:f>UPV!$J$1</c:f>
              <c:strCache>
                <c:ptCount val="1"/>
                <c:pt idx="0">
                  <c:v>indistint</c:v>
                </c:pt>
              </c:strCache>
            </c:strRef>
          </c:tx>
          <c:invertIfNegative val="0"/>
          <c:cat>
            <c:strRef>
              <c:f>UPV!$C$20:$C$24</c:f>
              <c:strCache>
                <c:ptCount val="5"/>
                <c:pt idx="0">
                  <c:v>2011-2102</c:v>
                </c:pt>
                <c:pt idx="1">
                  <c:v>2012-2103</c:v>
                </c:pt>
                <c:pt idx="2">
                  <c:v>2013-2014</c:v>
                </c:pt>
                <c:pt idx="3">
                  <c:v>2014-2015</c:v>
                </c:pt>
                <c:pt idx="4">
                  <c:v>2015-2016</c:v>
                </c:pt>
              </c:strCache>
            </c:strRef>
          </c:cat>
          <c:val>
            <c:numRef>
              <c:f>UPV!$J$20:$J$24</c:f>
              <c:numCache>
                <c:formatCode>0.0</c:formatCode>
                <c:ptCount val="5"/>
                <c:pt idx="0">
                  <c:v>13.83329314363797</c:v>
                </c:pt>
                <c:pt idx="1">
                  <c:v>15.42497376705142</c:v>
                </c:pt>
                <c:pt idx="2">
                  <c:v>16.11294117647059</c:v>
                </c:pt>
                <c:pt idx="3">
                  <c:v>16.76023180007244</c:v>
                </c:pt>
                <c:pt idx="4">
                  <c:v>15.7449183682962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118053672"/>
        <c:axId val="2118056792"/>
      </c:barChart>
      <c:catAx>
        <c:axId val="2118053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8056792"/>
        <c:crosses val="autoZero"/>
        <c:auto val="1"/>
        <c:lblAlgn val="ctr"/>
        <c:lblOffset val="100"/>
        <c:noMultiLvlLbl val="0"/>
      </c:catAx>
      <c:valAx>
        <c:axId val="21180567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80536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INFORMÀTICA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Infor!$I$1</c:f>
              <c:strCache>
                <c:ptCount val="1"/>
                <c:pt idx="0">
                  <c:v>%CASTELLÀ</c:v>
                </c:pt>
              </c:strCache>
            </c:strRef>
          </c:tx>
          <c:val>
            <c:numRef>
              <c:f>(Infor!$I$2,Infor!$I$8,Infor!$I$17,Infor!$I$27,Infor!$I$37)</c:f>
              <c:numCache>
                <c:formatCode>0.0</c:formatCode>
                <c:ptCount val="5"/>
                <c:pt idx="0">
                  <c:v>71.34387351778656</c:v>
                </c:pt>
                <c:pt idx="1">
                  <c:v>72.85067873303167</c:v>
                </c:pt>
                <c:pt idx="2">
                  <c:v>81.41176470588234</c:v>
                </c:pt>
                <c:pt idx="3">
                  <c:v>80.60046189376443</c:v>
                </c:pt>
                <c:pt idx="4" formatCode="General">
                  <c:v>76.8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Infor!$J$1</c:f>
              <c:strCache>
                <c:ptCount val="1"/>
                <c:pt idx="0">
                  <c:v>%VALENCIÀ</c:v>
                </c:pt>
              </c:strCache>
            </c:strRef>
          </c:tx>
          <c:val>
            <c:numRef>
              <c:f>(Infor!$J$2,Infor!$J$8,Infor!$J$17,Infor!$J$27,Infor!$J$37)</c:f>
              <c:numCache>
                <c:formatCode>0.0</c:formatCode>
                <c:ptCount val="5"/>
                <c:pt idx="0">
                  <c:v>15.61264822134387</c:v>
                </c:pt>
                <c:pt idx="1">
                  <c:v>12.21719457013575</c:v>
                </c:pt>
                <c:pt idx="2">
                  <c:v>9.882352941176471</c:v>
                </c:pt>
                <c:pt idx="3">
                  <c:v>11.5473441108545</c:v>
                </c:pt>
                <c:pt idx="4" formatCode="General">
                  <c:v>12.34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Infor!$K$1</c:f>
              <c:strCache>
                <c:ptCount val="1"/>
                <c:pt idx="0">
                  <c:v>%INDISTINT</c:v>
                </c:pt>
              </c:strCache>
            </c:strRef>
          </c:tx>
          <c:val>
            <c:numRef>
              <c:f>(Infor!$K$2,Infor!$K$8,Infor!$K$17,Infor!$K$27,Infor!$K$37)</c:f>
              <c:numCache>
                <c:formatCode>0.0</c:formatCode>
                <c:ptCount val="5"/>
                <c:pt idx="0">
                  <c:v>13.04347826086956</c:v>
                </c:pt>
                <c:pt idx="1">
                  <c:v>14.93212669683258</c:v>
                </c:pt>
                <c:pt idx="2">
                  <c:v>8.705882352941175</c:v>
                </c:pt>
                <c:pt idx="3">
                  <c:v>7.852193995381062</c:v>
                </c:pt>
                <c:pt idx="4" formatCode="General">
                  <c:v>10.86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8057880"/>
        <c:axId val="2108060936"/>
      </c:lineChart>
      <c:catAx>
        <c:axId val="2108057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8060936"/>
        <c:crosses val="autoZero"/>
        <c:auto val="1"/>
        <c:lblAlgn val="ctr"/>
        <c:lblOffset val="100"/>
        <c:noMultiLvlLbl val="0"/>
      </c:catAx>
      <c:valAx>
        <c:axId val="21080609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8057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INFORMÀTICA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Infor!$I$1</c:f>
              <c:strCache>
                <c:ptCount val="1"/>
                <c:pt idx="0">
                  <c:v>%CASTELLÀ</c:v>
                </c:pt>
              </c:strCache>
            </c:strRef>
          </c:tx>
          <c:val>
            <c:numRef>
              <c:f>(Infor!$I$3,Infor!$I$9,Infor!$I$18,Infor!$I$28,Infor!$I$38)</c:f>
              <c:numCache>
                <c:formatCode>0.0</c:formatCode>
                <c:ptCount val="5"/>
                <c:pt idx="0">
                  <c:v>65.87537091988131</c:v>
                </c:pt>
                <c:pt idx="1">
                  <c:v>65.80310880829016</c:v>
                </c:pt>
                <c:pt idx="2">
                  <c:v>70.29177718832891</c:v>
                </c:pt>
                <c:pt idx="3">
                  <c:v>76.98863636363636</c:v>
                </c:pt>
                <c:pt idx="4" formatCode="General">
                  <c:v>74.21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Infor!$J$1</c:f>
              <c:strCache>
                <c:ptCount val="1"/>
                <c:pt idx="0">
                  <c:v>%VALENCIÀ</c:v>
                </c:pt>
              </c:strCache>
            </c:strRef>
          </c:tx>
          <c:val>
            <c:numRef>
              <c:f>(Infor!$J$3,Infor!$J$9,Infor!$J$18,Infor!$J$28,Infor!$J$38)</c:f>
              <c:numCache>
                <c:formatCode>0.0</c:formatCode>
                <c:ptCount val="5"/>
                <c:pt idx="0">
                  <c:v>19.88130563798219</c:v>
                </c:pt>
                <c:pt idx="1">
                  <c:v>20.72538860103627</c:v>
                </c:pt>
                <c:pt idx="2">
                  <c:v>15.64986737400531</c:v>
                </c:pt>
                <c:pt idx="3">
                  <c:v>10.79545454545454</c:v>
                </c:pt>
                <c:pt idx="4" formatCode="General">
                  <c:v>10.84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Infor!$K$1</c:f>
              <c:strCache>
                <c:ptCount val="1"/>
                <c:pt idx="0">
                  <c:v>%INDISTINT</c:v>
                </c:pt>
              </c:strCache>
            </c:strRef>
          </c:tx>
          <c:val>
            <c:numRef>
              <c:f>(Infor!$K$3,Infor!$K$9,Infor!$K$18,Infor!$K$28,Infor!$K$38)</c:f>
              <c:numCache>
                <c:formatCode>0.0</c:formatCode>
                <c:ptCount val="5"/>
                <c:pt idx="0">
                  <c:v>14.2433234421365</c:v>
                </c:pt>
                <c:pt idx="1">
                  <c:v>13.47150259067357</c:v>
                </c:pt>
                <c:pt idx="2">
                  <c:v>14.05835543766578</c:v>
                </c:pt>
                <c:pt idx="3">
                  <c:v>12.2159090909091</c:v>
                </c:pt>
                <c:pt idx="4" formatCode="General">
                  <c:v>14.95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8111448"/>
        <c:axId val="2108114504"/>
      </c:lineChart>
      <c:catAx>
        <c:axId val="2108111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8114504"/>
        <c:crosses val="autoZero"/>
        <c:auto val="1"/>
        <c:lblAlgn val="ctr"/>
        <c:lblOffset val="100"/>
        <c:noMultiLvlLbl val="0"/>
      </c:catAx>
      <c:valAx>
        <c:axId val="21081145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8111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INFORMÀTICA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Infor!$I$1</c:f>
              <c:strCache>
                <c:ptCount val="1"/>
                <c:pt idx="0">
                  <c:v>%CASTELLÀ</c:v>
                </c:pt>
              </c:strCache>
            </c:strRef>
          </c:tx>
          <c:val>
            <c:numRef>
              <c:f>(Infor!$I$4,Infor!$I$10,Infor!$I$19,Infor!$I$29,Infor!$I$39)</c:f>
              <c:numCache>
                <c:formatCode>0.0</c:formatCode>
                <c:ptCount val="5"/>
                <c:pt idx="0">
                  <c:v>50.0</c:v>
                </c:pt>
                <c:pt idx="1">
                  <c:v>63.97058823529412</c:v>
                </c:pt>
                <c:pt idx="2">
                  <c:v>61.79039301310043</c:v>
                </c:pt>
                <c:pt idx="3">
                  <c:v>64.15094339622641</c:v>
                </c:pt>
                <c:pt idx="4" formatCode="General">
                  <c:v>68.12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Infor!$J$1</c:f>
              <c:strCache>
                <c:ptCount val="1"/>
                <c:pt idx="0">
                  <c:v>%VALENCIÀ</c:v>
                </c:pt>
              </c:strCache>
            </c:strRef>
          </c:tx>
          <c:val>
            <c:numRef>
              <c:f>(Infor!$J$4,Infor!$J$10,Infor!$J$19,Infor!$J$29,Infor!$J$39)</c:f>
              <c:numCache>
                <c:formatCode>0.0</c:formatCode>
                <c:ptCount val="5"/>
                <c:pt idx="0">
                  <c:v>24.24242424242424</c:v>
                </c:pt>
                <c:pt idx="1">
                  <c:v>19.48529411764706</c:v>
                </c:pt>
                <c:pt idx="2">
                  <c:v>19.21397379912664</c:v>
                </c:pt>
                <c:pt idx="3">
                  <c:v>17.21698113207547</c:v>
                </c:pt>
                <c:pt idx="4" formatCode="General">
                  <c:v>13.36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Infor!$K$1</c:f>
              <c:strCache>
                <c:ptCount val="1"/>
                <c:pt idx="0">
                  <c:v>%INDISTINT</c:v>
                </c:pt>
              </c:strCache>
            </c:strRef>
          </c:tx>
          <c:val>
            <c:numRef>
              <c:f>(Infor!$K$4,Infor!$K$10,Infor!$K$19,Infor!$K$29,Infor!$K$39)</c:f>
              <c:numCache>
                <c:formatCode>0.0</c:formatCode>
                <c:ptCount val="5"/>
                <c:pt idx="0">
                  <c:v>25.75757575757576</c:v>
                </c:pt>
                <c:pt idx="1">
                  <c:v>16.54411764705882</c:v>
                </c:pt>
                <c:pt idx="2">
                  <c:v>18.99563318777292</c:v>
                </c:pt>
                <c:pt idx="3">
                  <c:v>18.63207547169811</c:v>
                </c:pt>
                <c:pt idx="4" formatCode="General">
                  <c:v>18.52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8164136"/>
        <c:axId val="2108167192"/>
      </c:lineChart>
      <c:catAx>
        <c:axId val="210816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8167192"/>
        <c:crosses val="autoZero"/>
        <c:auto val="1"/>
        <c:lblAlgn val="ctr"/>
        <c:lblOffset val="100"/>
        <c:noMultiLvlLbl val="0"/>
      </c:catAx>
      <c:valAx>
        <c:axId val="21081671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8164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INFORMÀTICA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Infor!$I$1</c:f>
              <c:strCache>
                <c:ptCount val="1"/>
                <c:pt idx="0">
                  <c:v>%CASTELLÀ</c:v>
                </c:pt>
              </c:strCache>
            </c:strRef>
          </c:tx>
          <c:val>
            <c:numRef>
              <c:f>(Infor!$I$5,Infor!$I$11,Infor!$I$20,Infor!$I$30,Infor!$I$40)</c:f>
              <c:numCache>
                <c:formatCode>0.0</c:formatCode>
                <c:ptCount val="5"/>
                <c:pt idx="0">
                  <c:v>60.0</c:v>
                </c:pt>
                <c:pt idx="1">
                  <c:v>65.21739130434782</c:v>
                </c:pt>
                <c:pt idx="2">
                  <c:v>63.1578947368421</c:v>
                </c:pt>
                <c:pt idx="3">
                  <c:v>58.84543761638734</c:v>
                </c:pt>
                <c:pt idx="4" formatCode="General">
                  <c:v>60.72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Infor!$J$1</c:f>
              <c:strCache>
                <c:ptCount val="1"/>
                <c:pt idx="0">
                  <c:v>%VALENCIÀ</c:v>
                </c:pt>
              </c:strCache>
            </c:strRef>
          </c:tx>
          <c:val>
            <c:numRef>
              <c:f>(Infor!$J$5,Infor!$J$11,Infor!$J$20,Infor!$J$30,Infor!$J$40)</c:f>
              <c:numCache>
                <c:formatCode>0.0</c:formatCode>
                <c:ptCount val="5"/>
                <c:pt idx="0">
                  <c:v>28.0</c:v>
                </c:pt>
                <c:pt idx="1">
                  <c:v>17.39130434782609</c:v>
                </c:pt>
                <c:pt idx="2">
                  <c:v>20.30075187969925</c:v>
                </c:pt>
                <c:pt idx="3">
                  <c:v>21.04283054003724</c:v>
                </c:pt>
                <c:pt idx="4" formatCode="General">
                  <c:v>22.46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Infor!$K$1</c:f>
              <c:strCache>
                <c:ptCount val="1"/>
                <c:pt idx="0">
                  <c:v>%INDISTINT</c:v>
                </c:pt>
              </c:strCache>
            </c:strRef>
          </c:tx>
          <c:val>
            <c:numRef>
              <c:f>(Infor!$K$5,Infor!$K$11,Infor!$K$20,Infor!$K$30,Infor!$K$40)</c:f>
              <c:numCache>
                <c:formatCode>0.0</c:formatCode>
                <c:ptCount val="5"/>
                <c:pt idx="0">
                  <c:v>12.0</c:v>
                </c:pt>
                <c:pt idx="1">
                  <c:v>17.39130434782609</c:v>
                </c:pt>
                <c:pt idx="2">
                  <c:v>16.54135338345865</c:v>
                </c:pt>
                <c:pt idx="3">
                  <c:v>20.11173184357542</c:v>
                </c:pt>
                <c:pt idx="4" formatCode="General">
                  <c:v>16.82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0042904"/>
        <c:axId val="2110045960"/>
      </c:lineChart>
      <c:catAx>
        <c:axId val="2110042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0045960"/>
        <c:crosses val="autoZero"/>
        <c:auto val="1"/>
        <c:lblAlgn val="ctr"/>
        <c:lblOffset val="100"/>
        <c:noMultiLvlLbl val="0"/>
      </c:catAx>
      <c:valAx>
        <c:axId val="21100459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0042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>
                <a:effectLst/>
              </a:rPr>
              <a:t>TOTAL INFORMÀTICA VERA</a:t>
            </a:r>
            <a:endParaRPr lang="es-E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Infor!$I$1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(Infor!$A$3,Infor!$A$13,Infor!$A$20,Infor!$A$29,Infor!$A$41)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(Infor!$I$6,Infor!$I$15,Infor!$I$25,Infor!$I$35,Infor!$I$45)</c:f>
              <c:numCache>
                <c:formatCode>0.0</c:formatCode>
                <c:ptCount val="5"/>
                <c:pt idx="0">
                  <c:v>67.36183524504691</c:v>
                </c:pt>
                <c:pt idx="1">
                  <c:v>65.84615384615384</c:v>
                </c:pt>
                <c:pt idx="2">
                  <c:v>67.08004509582864</c:v>
                </c:pt>
                <c:pt idx="3">
                  <c:v>66.08652411735456</c:v>
                </c:pt>
                <c:pt idx="4" formatCode="General">
                  <c:v>77.65837104072398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Infor!$J$1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(Infor!$A$3,Infor!$A$13,Infor!$A$20,Infor!$A$29,Infor!$A$41)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(Infor!$J$6,Infor!$J$15,Infor!$J$25,Infor!$J$35,Infor!$J$45)</c:f>
              <c:numCache>
                <c:formatCode>0.0</c:formatCode>
                <c:ptCount val="5"/>
                <c:pt idx="0">
                  <c:v>18.35245046923879</c:v>
                </c:pt>
                <c:pt idx="1">
                  <c:v>18.38461538461538</c:v>
                </c:pt>
                <c:pt idx="2">
                  <c:v>17.41826381059752</c:v>
                </c:pt>
                <c:pt idx="3">
                  <c:v>17.90154152163103</c:v>
                </c:pt>
                <c:pt idx="4" formatCode="General">
                  <c:v>19.79638009049774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Infor!$K$1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(Infor!$A$3,Infor!$A$13,Infor!$A$20,Infor!$A$29,Infor!$A$41)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(Infor!$K$6,Infor!$K$15,Infor!$K$25,Infor!$K$35,Infor!$K$45)</c:f>
              <c:numCache>
                <c:formatCode>0.0</c:formatCode>
                <c:ptCount val="5"/>
                <c:pt idx="0">
                  <c:v>14.28571428571429</c:v>
                </c:pt>
                <c:pt idx="1">
                  <c:v>15.76923076923077</c:v>
                </c:pt>
                <c:pt idx="2">
                  <c:v>15.50169109357384</c:v>
                </c:pt>
                <c:pt idx="3">
                  <c:v>16.01193436101442</c:v>
                </c:pt>
                <c:pt idx="4" formatCode="General">
                  <c:v>17.81674208144796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0102264"/>
        <c:axId val="2110105320"/>
      </c:lineChart>
      <c:catAx>
        <c:axId val="2110102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0105320"/>
        <c:crosses val="autoZero"/>
        <c:auto val="1"/>
        <c:lblAlgn val="ctr"/>
        <c:lblOffset val="100"/>
        <c:noMultiLvlLbl val="0"/>
      </c:catAx>
      <c:valAx>
        <c:axId val="211010532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0102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INFORMÀTICA ALCOI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'Infor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('Infor Alcoi'!$A$2,'Infor Alcoi'!$A$7,'Infor Alcoi'!$A$12,'Infor Alcoi'!$A$17,'Infor Alcoi'!$A$23)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('Infor Alcoi'!$I$2,'Infor Alcoi'!$I$6,'Infor Alcoi'!$I$11,'Infor Alcoi'!$I$17,'Infor Alcoi'!$I$23)</c:f>
              <c:numCache>
                <c:formatCode>0.0</c:formatCode>
                <c:ptCount val="5"/>
                <c:pt idx="0">
                  <c:v>50.0</c:v>
                </c:pt>
                <c:pt idx="1">
                  <c:v>55.22388059701493</c:v>
                </c:pt>
                <c:pt idx="2">
                  <c:v>64.70588235294117</c:v>
                </c:pt>
                <c:pt idx="3">
                  <c:v>66.66666666666667</c:v>
                </c:pt>
                <c:pt idx="4" formatCode="General">
                  <c:v>72.61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'Infor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('Infor Alcoi'!$A$2,'Infor Alcoi'!$A$7,'Infor Alcoi'!$A$12,'Infor Alcoi'!$A$17,'Infor Alcoi'!$A$23)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('Infor Alcoi'!$J$2,'Infor Alcoi'!$J$6,'Infor Alcoi'!$J$11,'Infor Alcoi'!$J$17,'Infor Alcoi'!$J$23)</c:f>
              <c:numCache>
                <c:formatCode>0.0</c:formatCode>
                <c:ptCount val="5"/>
                <c:pt idx="0">
                  <c:v>24.24242424242424</c:v>
                </c:pt>
                <c:pt idx="1">
                  <c:v>17.91044776119403</c:v>
                </c:pt>
                <c:pt idx="2">
                  <c:v>19.11764705882353</c:v>
                </c:pt>
                <c:pt idx="3">
                  <c:v>19.6969696969697</c:v>
                </c:pt>
                <c:pt idx="4" formatCode="General">
                  <c:v>10.71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'Infor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('Infor Alcoi'!$A$2,'Infor Alcoi'!$A$7,'Infor Alcoi'!$A$12,'Infor Alcoi'!$A$17,'Infor Alcoi'!$A$23)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('Infor Alcoi'!$K$2,'Infor Alcoi'!$K$6,'Infor Alcoi'!$K$11,'Infor Alcoi'!$K$17,'Infor Alcoi'!$K$23)</c:f>
              <c:numCache>
                <c:formatCode>0.0</c:formatCode>
                <c:ptCount val="5"/>
                <c:pt idx="0">
                  <c:v>25.75757575757576</c:v>
                </c:pt>
                <c:pt idx="1">
                  <c:v>26.86567164179105</c:v>
                </c:pt>
                <c:pt idx="2">
                  <c:v>16.17647058823529</c:v>
                </c:pt>
                <c:pt idx="3">
                  <c:v>13.63636363636364</c:v>
                </c:pt>
                <c:pt idx="4" formatCode="General">
                  <c:v>16.68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9306344"/>
        <c:axId val="2109309400"/>
      </c:lineChart>
      <c:catAx>
        <c:axId val="2109306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9309400"/>
        <c:crosses val="autoZero"/>
        <c:auto val="1"/>
        <c:lblAlgn val="ctr"/>
        <c:lblOffset val="100"/>
        <c:noMultiLvlLbl val="0"/>
      </c:catAx>
      <c:valAx>
        <c:axId val="21093094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9306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INFORMÀTICA ALCOI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'Infor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('Infor Alcoi'!$A$3,'Infor Alcoi'!$A$7,'Infor Alcoi'!$A$14,'Infor Alcoi'!$A$18,'Infor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('Infor Alcoi'!$I$3,'Infor Alcoi'!$I$7,'Infor Alcoi'!$I$12,'Infor Alcoi'!$I$18,'Infor Alcoi'!$I$24)</c:f>
              <c:numCache>
                <c:formatCode>0.0</c:formatCode>
                <c:ptCount val="5"/>
                <c:pt idx="0">
                  <c:v>60.0</c:v>
                </c:pt>
                <c:pt idx="1">
                  <c:v>48.93617021276595</c:v>
                </c:pt>
                <c:pt idx="2">
                  <c:v>42.30769230769231</c:v>
                </c:pt>
                <c:pt idx="3">
                  <c:v>45.45454545454545</c:v>
                </c:pt>
                <c:pt idx="4" formatCode="General">
                  <c:v>56.14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'Infor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('Infor Alcoi'!$A$3,'Infor Alcoi'!$A$7,'Infor Alcoi'!$A$14,'Infor Alcoi'!$A$18,'Infor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('Infor Alcoi'!$J$3,'Infor Alcoi'!$J$7,'Infor Alcoi'!$J$12,'Infor Alcoi'!$J$18,'Infor Alcoi'!$J$24)</c:f>
              <c:numCache>
                <c:formatCode>0.0</c:formatCode>
                <c:ptCount val="5"/>
                <c:pt idx="0">
                  <c:v>28.0</c:v>
                </c:pt>
                <c:pt idx="1">
                  <c:v>34.04255319148936</c:v>
                </c:pt>
                <c:pt idx="2">
                  <c:v>23.07692307692308</c:v>
                </c:pt>
                <c:pt idx="3">
                  <c:v>25.0</c:v>
                </c:pt>
                <c:pt idx="4" formatCode="General">
                  <c:v>31.57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'Infor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('Infor Alcoi'!$A$3,'Infor Alcoi'!$A$7,'Infor Alcoi'!$A$14,'Infor Alcoi'!$A$18,'Infor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('Infor Alcoi'!$K$3,'Infor Alcoi'!$K$7,'Infor Alcoi'!$K$12,'Infor Alcoi'!$K$18,'Infor Alcoi'!$K$24)</c:f>
              <c:numCache>
                <c:formatCode>0.0</c:formatCode>
                <c:ptCount val="5"/>
                <c:pt idx="0">
                  <c:v>12.0</c:v>
                </c:pt>
                <c:pt idx="1">
                  <c:v>17.02127659574468</c:v>
                </c:pt>
                <c:pt idx="2">
                  <c:v>34.61538461538461</c:v>
                </c:pt>
                <c:pt idx="3">
                  <c:v>29.54545454545455</c:v>
                </c:pt>
                <c:pt idx="4" formatCode="General">
                  <c:v>12.29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8184504"/>
        <c:axId val="2108187560"/>
      </c:lineChart>
      <c:catAx>
        <c:axId val="2108184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8187560"/>
        <c:crosses val="autoZero"/>
        <c:auto val="1"/>
        <c:lblAlgn val="ctr"/>
        <c:lblOffset val="100"/>
        <c:noMultiLvlLbl val="0"/>
      </c:catAx>
      <c:valAx>
        <c:axId val="21081875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8184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INFORMÀTICA ALCOI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'Infor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('Infor Alcoi'!$A$2,'Infor Alcoi'!$A$8,'Infor Alcoi'!$A$13,'Infor Alcoi'!$A$20,'Infor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('Infor Alcoi'!$I$8,'Infor Alcoi'!$I$13,'Infor Alcoi'!$I$19,'Infor Alcoi'!$I$25)</c:f>
              <c:numCache>
                <c:formatCode>0.0</c:formatCode>
                <c:ptCount val="4"/>
                <c:pt idx="0">
                  <c:v>49.20634920634921</c:v>
                </c:pt>
                <c:pt idx="1">
                  <c:v>46.2686567164179</c:v>
                </c:pt>
                <c:pt idx="2">
                  <c:v>32.43243243243244</c:v>
                </c:pt>
                <c:pt idx="3" formatCode="General">
                  <c:v>40.0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'Infor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('Infor Alcoi'!$A$2,'Infor Alcoi'!$A$8,'Infor Alcoi'!$A$13,'Infor Alcoi'!$A$20,'Infor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('Infor Alcoi'!$J$8,'Infor Alcoi'!$J$13,'Infor Alcoi'!$J$19,'Infor Alcoi'!$J$25)</c:f>
              <c:numCache>
                <c:formatCode>0.0</c:formatCode>
                <c:ptCount val="4"/>
                <c:pt idx="0">
                  <c:v>31.74603174603175</c:v>
                </c:pt>
                <c:pt idx="1">
                  <c:v>28.35820895522388</c:v>
                </c:pt>
                <c:pt idx="2">
                  <c:v>40.54054054054054</c:v>
                </c:pt>
                <c:pt idx="3" formatCode="General">
                  <c:v>36.0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'Infor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('Infor Alcoi'!$A$2,'Infor Alcoi'!$A$8,'Infor Alcoi'!$A$13,'Infor Alcoi'!$A$20,'Infor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('Infor Alcoi'!$K$8,'Infor Alcoi'!$K$13,'Infor Alcoi'!$K$19,'Infor Alcoi'!$K$25)</c:f>
              <c:numCache>
                <c:formatCode>0.0</c:formatCode>
                <c:ptCount val="4"/>
                <c:pt idx="0">
                  <c:v>19.04761904761905</c:v>
                </c:pt>
                <c:pt idx="1">
                  <c:v>25.37313432835821</c:v>
                </c:pt>
                <c:pt idx="2">
                  <c:v>27.02702702702703</c:v>
                </c:pt>
                <c:pt idx="3" formatCode="General">
                  <c:v>24.0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8258744"/>
        <c:axId val="2108261800"/>
      </c:lineChart>
      <c:catAx>
        <c:axId val="2108258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8261800"/>
        <c:crosses val="autoZero"/>
        <c:auto val="1"/>
        <c:lblAlgn val="ctr"/>
        <c:lblOffset val="100"/>
        <c:noMultiLvlLbl val="0"/>
      </c:catAx>
      <c:valAx>
        <c:axId val="21082618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8258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INFORMÀTICA ALCOI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'Infor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('Infor Alcoi'!$A$12,'Infor Alcoi'!$A$19,'Infor Alcoi'!$A$25)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('Infor Alcoi'!$I$14,'Infor Alcoi'!$I$20,'Infor Alcoi'!$I$26)</c:f>
              <c:numCache>
                <c:formatCode>0.0</c:formatCode>
                <c:ptCount val="3"/>
                <c:pt idx="0">
                  <c:v>50.81967213114754</c:v>
                </c:pt>
                <c:pt idx="1">
                  <c:v>40.74074074074074</c:v>
                </c:pt>
                <c:pt idx="2" formatCode="General">
                  <c:v>32.91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'Infor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('Infor Alcoi'!$A$12,'Infor Alcoi'!$A$19,'Infor Alcoi'!$A$25)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('Infor Alcoi'!$J$14,'Infor Alcoi'!$J$20,'Infor Alcoi'!$J$26)</c:f>
              <c:numCache>
                <c:formatCode>0.0</c:formatCode>
                <c:ptCount val="3"/>
                <c:pt idx="0">
                  <c:v>36.0655737704918</c:v>
                </c:pt>
                <c:pt idx="1">
                  <c:v>39.50617283950617</c:v>
                </c:pt>
                <c:pt idx="2" formatCode="General">
                  <c:v>49.36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'Infor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('Infor Alcoi'!$A$12,'Infor Alcoi'!$A$19,'Infor Alcoi'!$A$25)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('Infor Alcoi'!$K$14,'Infor Alcoi'!$K$20,'Infor Alcoi'!$K$26)</c:f>
              <c:numCache>
                <c:formatCode>0.0</c:formatCode>
                <c:ptCount val="3"/>
                <c:pt idx="0">
                  <c:v>13.11475409836066</c:v>
                </c:pt>
                <c:pt idx="1">
                  <c:v>19.75308641975309</c:v>
                </c:pt>
                <c:pt idx="2" formatCode="General">
                  <c:v>17.73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8313688"/>
        <c:axId val="2108316744"/>
      </c:lineChart>
      <c:catAx>
        <c:axId val="2108313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8316744"/>
        <c:crosses val="autoZero"/>
        <c:auto val="1"/>
        <c:lblAlgn val="ctr"/>
        <c:lblOffset val="100"/>
        <c:noMultiLvlLbl val="0"/>
      </c:catAx>
      <c:valAx>
        <c:axId val="210831674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8313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QUIMICA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Química!$I$1</c:f>
              <c:strCache>
                <c:ptCount val="1"/>
                <c:pt idx="0">
                  <c:v>%CASTELLÀ</c:v>
                </c:pt>
              </c:strCache>
            </c:strRef>
          </c:tx>
          <c:val>
            <c:numRef>
              <c:f>(Química!$I$8,Química!$I$14,Química!$I$20,Química!$I$26)</c:f>
              <c:numCache>
                <c:formatCode>0.0</c:formatCode>
                <c:ptCount val="4"/>
                <c:pt idx="0">
                  <c:v>66.2162162162162</c:v>
                </c:pt>
                <c:pt idx="1">
                  <c:v>55.20833333333333</c:v>
                </c:pt>
                <c:pt idx="2">
                  <c:v>57.79816513761468</c:v>
                </c:pt>
                <c:pt idx="3" formatCode="General">
                  <c:v>57.0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Química!$J$1</c:f>
              <c:strCache>
                <c:ptCount val="1"/>
                <c:pt idx="0">
                  <c:v>%VALENCIÀ</c:v>
                </c:pt>
              </c:strCache>
            </c:strRef>
          </c:tx>
          <c:val>
            <c:numRef>
              <c:f>(Química!$J$8,Química!$J$14,Química!$J$20,Química!$J$26)</c:f>
              <c:numCache>
                <c:formatCode>0.0</c:formatCode>
                <c:ptCount val="4"/>
                <c:pt idx="0">
                  <c:v>18.91891891891892</c:v>
                </c:pt>
                <c:pt idx="1">
                  <c:v>33.33333333333334</c:v>
                </c:pt>
                <c:pt idx="2">
                  <c:v>33.0275229357798</c:v>
                </c:pt>
                <c:pt idx="3" formatCode="General">
                  <c:v>24.0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Química!$K$1</c:f>
              <c:strCache>
                <c:ptCount val="1"/>
                <c:pt idx="0">
                  <c:v>%INDISTINT</c:v>
                </c:pt>
              </c:strCache>
            </c:strRef>
          </c:tx>
          <c:val>
            <c:numRef>
              <c:f>(Química!$K$8,Química!$K$14,Química!$K$20,Química!$K$26)</c:f>
              <c:numCache>
                <c:formatCode>0.0</c:formatCode>
                <c:ptCount val="4"/>
                <c:pt idx="0">
                  <c:v>14.86486486486486</c:v>
                </c:pt>
                <c:pt idx="1">
                  <c:v>11.45833333333333</c:v>
                </c:pt>
                <c:pt idx="2">
                  <c:v>9.174311926605505</c:v>
                </c:pt>
                <c:pt idx="3" formatCode="General">
                  <c:v>19.0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8928872"/>
        <c:axId val="2108931928"/>
      </c:lineChart>
      <c:catAx>
        <c:axId val="2108928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8931928"/>
        <c:crosses val="autoZero"/>
        <c:auto val="1"/>
        <c:lblAlgn val="ctr"/>
        <c:lblOffset val="100"/>
        <c:noMultiLvlLbl val="0"/>
      </c:catAx>
      <c:valAx>
        <c:axId val="21089319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8928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TOTAL INFORMÀTICA ALCOI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'Infor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('Infor Alcoi'!$A$3,'Infor Alcoi'!$A$7,'Infor Alcoi'!$A$12,'Infor Alcoi'!$A$19,'Infor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('Infor Alcoi'!$I$4,'Infor Alcoi'!$I$9,'Infor Alcoi'!$I$15,'Infor Alcoi'!$I$21,'Infor Alcoi'!$I$27)</c:f>
              <c:numCache>
                <c:formatCode>0.0</c:formatCode>
                <c:ptCount val="5"/>
                <c:pt idx="0">
                  <c:v>54.31034482758621</c:v>
                </c:pt>
                <c:pt idx="1">
                  <c:v>51.41242937853107</c:v>
                </c:pt>
                <c:pt idx="2">
                  <c:v>51.02803738317757</c:v>
                </c:pt>
                <c:pt idx="3">
                  <c:v>45.66037735849056</c:v>
                </c:pt>
                <c:pt idx="4" formatCode="0.00">
                  <c:v>51.48148148148148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'Infor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('Infor Alcoi'!$A$3,'Infor Alcoi'!$A$7,'Infor Alcoi'!$A$12,'Infor Alcoi'!$A$19,'Infor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('Infor Alcoi'!$J$4,'Infor Alcoi'!$J$9,'Infor Alcoi'!$J$15,'Infor Alcoi'!$J$21,'Infor Alcoi'!$J$27)</c:f>
              <c:numCache>
                <c:formatCode>0.0</c:formatCode>
                <c:ptCount val="5"/>
                <c:pt idx="0">
                  <c:v>25.86206896551724</c:v>
                </c:pt>
                <c:pt idx="1">
                  <c:v>27.11864406779661</c:v>
                </c:pt>
                <c:pt idx="2">
                  <c:v>28.03738317757009</c:v>
                </c:pt>
                <c:pt idx="3">
                  <c:v>32.45283018867924</c:v>
                </c:pt>
                <c:pt idx="4" formatCode="0.00">
                  <c:v>31.11111111111111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'Infor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('Infor Alcoi'!$A$3,'Infor Alcoi'!$A$7,'Infor Alcoi'!$A$12,'Infor Alcoi'!$A$19,'Infor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('Infor Alcoi'!$K$4,'Infor Alcoi'!$K$9,'Infor Alcoi'!$K$15,'Infor Alcoi'!$K$21,'Infor Alcoi'!$K$27)</c:f>
              <c:numCache>
                <c:formatCode>0.0</c:formatCode>
                <c:ptCount val="5"/>
                <c:pt idx="0">
                  <c:v>19.82758620689655</c:v>
                </c:pt>
                <c:pt idx="1">
                  <c:v>21.46892655367231</c:v>
                </c:pt>
                <c:pt idx="2">
                  <c:v>20.93457943925234</c:v>
                </c:pt>
                <c:pt idx="3">
                  <c:v>21.88679245283019</c:v>
                </c:pt>
                <c:pt idx="4" formatCode="0.00">
                  <c:v>17.40740740740741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8370056"/>
        <c:axId val="2108373176"/>
      </c:lineChart>
      <c:catAx>
        <c:axId val="210837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8373176"/>
        <c:crosses val="autoZero"/>
        <c:auto val="1"/>
        <c:lblAlgn val="ctr"/>
        <c:lblOffset val="100"/>
        <c:noMultiLvlLbl val="0"/>
      </c:catAx>
      <c:valAx>
        <c:axId val="21083731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8370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GEOM</a:t>
            </a:r>
            <a:r>
              <a:rPr lang="es-ES"/>
              <a:t>ÀTICA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Geomàtica!$I$1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(Geomàtica!$A$2,Geomàtica!$A$8,Geomàtica!$A$13,Geomàtica!$A$19,Geomàtica!$A$25)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(Geomàtica!$I$2,Geomàtica!$I$6,Geomàtica!$I$12,Geomàtica!$I$18,Geomàtica!$I$24)</c:f>
              <c:numCache>
                <c:formatCode>0.0</c:formatCode>
                <c:ptCount val="5"/>
                <c:pt idx="0">
                  <c:v>73.5042735042735</c:v>
                </c:pt>
                <c:pt idx="1">
                  <c:v>66.31578947368421</c:v>
                </c:pt>
                <c:pt idx="2">
                  <c:v>81.63265306122448</c:v>
                </c:pt>
                <c:pt idx="3">
                  <c:v>72.30769230769231</c:v>
                </c:pt>
                <c:pt idx="4" formatCode="General">
                  <c:v>78.2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Geomàtica!$J$1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(Geomàtica!$A$2,Geomàtica!$A$8,Geomàtica!$A$13,Geomàtica!$A$19,Geomàtica!$A$25)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(Geomàtica!$J$2,Geomàtica!$J$6,Geomàtica!$J$12,Geomàtica!$J$18,Geomàtica!$J$24)</c:f>
              <c:numCache>
                <c:formatCode>0.0</c:formatCode>
                <c:ptCount val="5"/>
                <c:pt idx="0">
                  <c:v>11.96581196581197</c:v>
                </c:pt>
                <c:pt idx="1">
                  <c:v>8.421052631578946</c:v>
                </c:pt>
                <c:pt idx="2">
                  <c:v>8.16326530612245</c:v>
                </c:pt>
                <c:pt idx="3">
                  <c:v>10.76923076923077</c:v>
                </c:pt>
                <c:pt idx="4" formatCode="General">
                  <c:v>8.97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Geomàtica!$K$1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(Geomàtica!$A$2,Geomàtica!$A$8,Geomàtica!$A$13,Geomàtica!$A$19,Geomàtica!$A$25)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(Geomàtica!$K$2,Geomàtica!$K$6,Geomàtica!$K$12,Geomàtica!$K$18,Geomàtica!$K$24)</c:f>
              <c:numCache>
                <c:formatCode>0.0</c:formatCode>
                <c:ptCount val="5"/>
                <c:pt idx="0">
                  <c:v>14.52991452991453</c:v>
                </c:pt>
                <c:pt idx="1">
                  <c:v>25.26315789473684</c:v>
                </c:pt>
                <c:pt idx="2">
                  <c:v>10.20408163265306</c:v>
                </c:pt>
                <c:pt idx="3">
                  <c:v>16.92307692307692</c:v>
                </c:pt>
                <c:pt idx="4" formatCode="General">
                  <c:v>12.83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0158648"/>
        <c:axId val="2110161704"/>
      </c:lineChart>
      <c:catAx>
        <c:axId val="2110158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0161704"/>
        <c:crosses val="autoZero"/>
        <c:auto val="1"/>
        <c:lblAlgn val="ctr"/>
        <c:lblOffset val="100"/>
        <c:noMultiLvlLbl val="0"/>
      </c:catAx>
      <c:valAx>
        <c:axId val="21101617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01586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</a:t>
            </a:r>
            <a:r>
              <a:rPr lang="fr-FR" sz="1800" b="1" i="0" u="none" strike="noStrike" baseline="0">
                <a:effectLst/>
              </a:rPr>
              <a:t>GEOMÀTICA</a:t>
            </a:r>
            <a:r>
              <a:rPr lang="fr-FR" sz="1800" b="1" i="0" u="none" strike="noStrike" baseline="0"/>
              <a:t> 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Geomàtica!$I$1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(Geomàtica!$A$2,Geomàtica!$A$7,Geomàtica!$A$13,Geomàtica!$A$19,Geomàtica!$A$25)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(Geomàtica!$I$3,Geomàtica!$I$7,Geomàtica!$I$13,Geomàtica!$I$19,Geomàtica!$I$25)</c:f>
              <c:numCache>
                <c:formatCode>0.0</c:formatCode>
                <c:ptCount val="5"/>
                <c:pt idx="0">
                  <c:v>71.23287671232876</c:v>
                </c:pt>
                <c:pt idx="1">
                  <c:v>60.0</c:v>
                </c:pt>
                <c:pt idx="2">
                  <c:v>80.76923076923077</c:v>
                </c:pt>
                <c:pt idx="3">
                  <c:v>81.25</c:v>
                </c:pt>
                <c:pt idx="4" formatCode="General">
                  <c:v>71.42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Geomàtica!$J$1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(Geomàtica!$A$2,Geomàtica!$A$7,Geomàtica!$A$13,Geomàtica!$A$19,Geomàtica!$A$25)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(Geomàtica!$J$3,Geomàtica!$J$7,Geomàtica!$J$13,Geomàtica!$J$19,Geomàtica!$J$25)</c:f>
              <c:numCache>
                <c:formatCode>0.0</c:formatCode>
                <c:ptCount val="5"/>
                <c:pt idx="0">
                  <c:v>9.58904109589041</c:v>
                </c:pt>
                <c:pt idx="1">
                  <c:v>12.94117647058824</c:v>
                </c:pt>
                <c:pt idx="2">
                  <c:v>5.76923076923077</c:v>
                </c:pt>
                <c:pt idx="3">
                  <c:v>6.25</c:v>
                </c:pt>
                <c:pt idx="4" formatCode="General">
                  <c:v>11.42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Geomàtica!$K$1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(Geomàtica!$A$2,Geomàtica!$A$7,Geomàtica!$A$13,Geomàtica!$A$19,Geomàtica!$A$25)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(Geomàtica!$K$3,Geomàtica!$K$7,Geomàtica!$K$13,Geomàtica!$K$19,Geomàtica!$K$25)</c:f>
              <c:numCache>
                <c:formatCode>0.0</c:formatCode>
                <c:ptCount val="5"/>
                <c:pt idx="0">
                  <c:v>19.17808219178082</c:v>
                </c:pt>
                <c:pt idx="1">
                  <c:v>27.05882352941176</c:v>
                </c:pt>
                <c:pt idx="2">
                  <c:v>13.46153846153846</c:v>
                </c:pt>
                <c:pt idx="3">
                  <c:v>12.5</c:v>
                </c:pt>
                <c:pt idx="4" formatCode="General">
                  <c:v>17.16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0219720"/>
        <c:axId val="2110222776"/>
      </c:lineChart>
      <c:catAx>
        <c:axId val="2110219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0222776"/>
        <c:crosses val="autoZero"/>
        <c:auto val="1"/>
        <c:lblAlgn val="ctr"/>
        <c:lblOffset val="100"/>
        <c:noMultiLvlLbl val="0"/>
      </c:catAx>
      <c:valAx>
        <c:axId val="21102227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02197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</a:t>
            </a:r>
            <a:r>
              <a:rPr lang="fr-FR" sz="1800" b="1" i="0" u="none" strike="noStrike" baseline="0">
                <a:effectLst/>
              </a:rPr>
              <a:t>GEOMÀTICA</a:t>
            </a:r>
            <a:r>
              <a:rPr lang="fr-FR" sz="1800" b="1" i="0" u="none" strike="noStrike" baseline="0"/>
              <a:t> 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Geomàtica!$I$1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(Geomàtica!$A$8,Geomàtica!$A$14,Geomàtica!$A$20,Geomàtica!$A$26)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(Geomàtica!$I$8,Geomàtica!$I$14,Geomàtica!$I$20,Geomàtica!$I$26)</c:f>
              <c:numCache>
                <c:formatCode>0.0</c:formatCode>
                <c:ptCount val="4"/>
                <c:pt idx="0">
                  <c:v>68.0</c:v>
                </c:pt>
                <c:pt idx="1">
                  <c:v>57.14285714285714</c:v>
                </c:pt>
                <c:pt idx="2">
                  <c:v>67.27272727272727</c:v>
                </c:pt>
                <c:pt idx="3" formatCode="General">
                  <c:v>68.29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Geomàtica!$J$1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(Geomàtica!$A$8,Geomàtica!$A$14,Geomàtica!$A$20,Geomàtica!$A$26)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(Geomàtica!$J$8,Geomàtica!$J$14,Geomàtica!$J$20,Geomàtica!$J$26)</c:f>
              <c:numCache>
                <c:formatCode>0.0</c:formatCode>
                <c:ptCount val="4"/>
                <c:pt idx="0">
                  <c:v>14.66666666666667</c:v>
                </c:pt>
                <c:pt idx="1">
                  <c:v>23.37662337662338</c:v>
                </c:pt>
                <c:pt idx="2">
                  <c:v>21.81818181818182</c:v>
                </c:pt>
                <c:pt idx="3" formatCode="General">
                  <c:v>19.51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Geomàtica!$K$1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(Geomàtica!$A$8,Geomàtica!$A$14,Geomàtica!$A$20,Geomàtica!$A$26)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(Geomàtica!$K$8,Geomàtica!$K$14,Geomàtica!$K$20,Geomàtica!$K$26)</c:f>
              <c:numCache>
                <c:formatCode>0.0</c:formatCode>
                <c:ptCount val="4"/>
                <c:pt idx="0">
                  <c:v>17.33333333333333</c:v>
                </c:pt>
                <c:pt idx="1">
                  <c:v>19.48051948051948</c:v>
                </c:pt>
                <c:pt idx="2">
                  <c:v>10.90909090909091</c:v>
                </c:pt>
                <c:pt idx="3" formatCode="General">
                  <c:v>12.2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8409160"/>
        <c:axId val="2108412216"/>
      </c:lineChart>
      <c:catAx>
        <c:axId val="2108409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8412216"/>
        <c:crosses val="autoZero"/>
        <c:auto val="1"/>
        <c:lblAlgn val="ctr"/>
        <c:lblOffset val="100"/>
        <c:noMultiLvlLbl val="0"/>
      </c:catAx>
      <c:valAx>
        <c:axId val="21084122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84091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</a:t>
            </a:r>
            <a:r>
              <a:rPr lang="fr-FR" sz="1800" b="1" i="0" u="none" strike="noStrike" baseline="0">
                <a:effectLst/>
              </a:rPr>
              <a:t>GEOMÀTICA</a:t>
            </a:r>
            <a:r>
              <a:rPr lang="fr-FR" sz="1800" b="1" i="0" u="none" strike="noStrike" baseline="0"/>
              <a:t> </a:t>
            </a:r>
            <a:endParaRPr lang="es-E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Geomàtica!$I$1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(Geomàtica!$A$8,Geomàtica!$A$14,Geomàtica!$A$20,Geomàtica!$A$27)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(Geomàtica!$I$9,Geomàtica!$I$15,Geomàtica!$I$21,Geomàtica!$I$27)</c:f>
              <c:numCache>
                <c:formatCode>0.0</c:formatCode>
                <c:ptCount val="4"/>
                <c:pt idx="0">
                  <c:v>80.0</c:v>
                </c:pt>
                <c:pt idx="1">
                  <c:v>59.23076923076923</c:v>
                </c:pt>
                <c:pt idx="2">
                  <c:v>55.07246376811594</c:v>
                </c:pt>
                <c:pt idx="3" formatCode="General">
                  <c:v>58.16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Geomàtica!$J$1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(Geomàtica!$A$8,Geomàtica!$A$14,Geomàtica!$A$20,Geomàtica!$A$27)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(Geomàtica!$J$9,Geomàtica!$J$15,Geomàtica!$J$21,Geomàtica!$J$27)</c:f>
              <c:numCache>
                <c:formatCode>0.0</c:formatCode>
                <c:ptCount val="4"/>
                <c:pt idx="0">
                  <c:v>9.09090909090909</c:v>
                </c:pt>
                <c:pt idx="1">
                  <c:v>20.0</c:v>
                </c:pt>
                <c:pt idx="2">
                  <c:v>25.36231884057971</c:v>
                </c:pt>
                <c:pt idx="3" formatCode="General">
                  <c:v>34.69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Geomàtica!$K$1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(Geomàtica!$A$8,Geomàtica!$A$14,Geomàtica!$A$20,Geomàtica!$A$27)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(Geomàtica!$K$9,Geomàtica!$K$15,Geomàtica!$K$21,Geomàtica!$K$27)</c:f>
              <c:numCache>
                <c:formatCode>0.0</c:formatCode>
                <c:ptCount val="4"/>
                <c:pt idx="0">
                  <c:v>10.90909090909091</c:v>
                </c:pt>
                <c:pt idx="1">
                  <c:v>20.76923076923077</c:v>
                </c:pt>
                <c:pt idx="2">
                  <c:v>19.56521739130435</c:v>
                </c:pt>
                <c:pt idx="3" formatCode="General">
                  <c:v>7.15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0272072"/>
        <c:axId val="2110275128"/>
      </c:lineChart>
      <c:catAx>
        <c:axId val="2110272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0275128"/>
        <c:crosses val="autoZero"/>
        <c:auto val="1"/>
        <c:lblAlgn val="ctr"/>
        <c:lblOffset val="100"/>
        <c:noMultiLvlLbl val="0"/>
      </c:catAx>
      <c:valAx>
        <c:axId val="21102751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02720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>
                <a:effectLst/>
              </a:rPr>
              <a:t>TOTAL GEOM</a:t>
            </a:r>
            <a:r>
              <a:rPr lang="es-ES" sz="1800" b="1" i="0" u="none" strike="noStrike" baseline="0">
                <a:effectLst/>
              </a:rPr>
              <a:t>ÀTICA</a:t>
            </a:r>
            <a:endParaRPr lang="es-ES" sz="1800" b="1" i="0" u="none" strike="noStrike" baseline="0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Geomàtica!$I$1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(Geomàtica!$A$3,Geomàtica!$A$7,Geomàtica!$A$14,Geomàtica!$A$19,Geomàtica!$A$25)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(Geomàtica!$I$4,Geomàtica!$I$10,Geomàtica!$I$16,Geomàtica!$I$22,Geomàtica!$I$28)</c:f>
              <c:numCache>
                <c:formatCode>0.0</c:formatCode>
                <c:ptCount val="5"/>
                <c:pt idx="0">
                  <c:v>72.63157894736842</c:v>
                </c:pt>
                <c:pt idx="1">
                  <c:v>67.41935483870968</c:v>
                </c:pt>
                <c:pt idx="2">
                  <c:v>65.9090909090909</c:v>
                </c:pt>
                <c:pt idx="3">
                  <c:v>64.13793103448276</c:v>
                </c:pt>
                <c:pt idx="4" formatCode="0.00">
                  <c:v>67.85714285714286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Geomàtica!$J$1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(Geomàtica!$A$3,Geomàtica!$A$7,Geomàtica!$A$14,Geomàtica!$A$19,Geomàtica!$A$25)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(Geomàtica!$J$4,Geomàtica!$J$10,Geomàtica!$J$16,Geomàtica!$J$22,Geomàtica!$J$28)</c:f>
              <c:numCache>
                <c:formatCode>0.0</c:formatCode>
                <c:ptCount val="5"/>
                <c:pt idx="0">
                  <c:v>11.05263157894737</c:v>
                </c:pt>
                <c:pt idx="1">
                  <c:v>11.29032258064516</c:v>
                </c:pt>
                <c:pt idx="2">
                  <c:v>16.55844155844156</c:v>
                </c:pt>
                <c:pt idx="3">
                  <c:v>19.31034482758621</c:v>
                </c:pt>
                <c:pt idx="4" formatCode="0.00">
                  <c:v>21.03174603174603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Geomàtica!$K$1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(Geomàtica!$A$3,Geomàtica!$A$7,Geomàtica!$A$14,Geomàtica!$A$19,Geomàtica!$A$25)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(Geomàtica!$K$4,Geomàtica!$K$10,Geomàtica!$K$16,Geomàtica!$K$22,Geomàtica!$K$28)</c:f>
              <c:numCache>
                <c:formatCode>0.0</c:formatCode>
                <c:ptCount val="5"/>
                <c:pt idx="0">
                  <c:v>16.31578947368421</c:v>
                </c:pt>
                <c:pt idx="1">
                  <c:v>21.29032258064516</c:v>
                </c:pt>
                <c:pt idx="2">
                  <c:v>17.53246753246753</c:v>
                </c:pt>
                <c:pt idx="3">
                  <c:v>16.55172413793104</c:v>
                </c:pt>
                <c:pt idx="4" formatCode="0.00">
                  <c:v>11.11111111111111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8466648"/>
        <c:axId val="2108469768"/>
      </c:lineChart>
      <c:catAx>
        <c:axId val="2108466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8469768"/>
        <c:crosses val="autoZero"/>
        <c:auto val="1"/>
        <c:lblAlgn val="ctr"/>
        <c:lblOffset val="100"/>
        <c:noMultiLvlLbl val="0"/>
      </c:catAx>
      <c:valAx>
        <c:axId val="21084697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84666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FORESTALS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Forest!$I$1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(Forest!$A$2,Forest!$A$7,Forest!$A$12:$A$13,Forest!$A$22,Forest!$A$29)</c:f>
              <c:numCache>
                <c:formatCode>General</c:formatCode>
                <c:ptCount val="6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2013.0</c:v>
                </c:pt>
                <c:pt idx="4">
                  <c:v>2014.0</c:v>
                </c:pt>
                <c:pt idx="5">
                  <c:v>2015.0</c:v>
                </c:pt>
              </c:numCache>
            </c:numRef>
          </c:cat>
          <c:val>
            <c:numRef>
              <c:f>(Forest!$I$2,Forest!$I$6,Forest!$I$12,Forest!$I$20,Forest!$I$28)</c:f>
              <c:numCache>
                <c:formatCode>0.0</c:formatCode>
                <c:ptCount val="5"/>
                <c:pt idx="0">
                  <c:v>68.08510638297872</c:v>
                </c:pt>
                <c:pt idx="1">
                  <c:v>71.42857142857143</c:v>
                </c:pt>
                <c:pt idx="2">
                  <c:v>65.21739130434782</c:v>
                </c:pt>
                <c:pt idx="3">
                  <c:v>82.55813953488372</c:v>
                </c:pt>
                <c:pt idx="4" formatCode="General">
                  <c:v>71.42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Forest!$J$1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(Forest!$A$2,Forest!$A$7,Forest!$A$12:$A$13,Forest!$A$22,Forest!$A$29)</c:f>
              <c:numCache>
                <c:formatCode>General</c:formatCode>
                <c:ptCount val="6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2013.0</c:v>
                </c:pt>
                <c:pt idx="4">
                  <c:v>2014.0</c:v>
                </c:pt>
                <c:pt idx="5">
                  <c:v>2015.0</c:v>
                </c:pt>
              </c:numCache>
            </c:numRef>
          </c:cat>
          <c:val>
            <c:numRef>
              <c:f>(Forest!$J$2,Forest!$J$6,Forest!$J$12,Forest!$J$20,Forest!$J$28)</c:f>
              <c:numCache>
                <c:formatCode>0.0</c:formatCode>
                <c:ptCount val="5"/>
                <c:pt idx="0">
                  <c:v>22.34042553191489</c:v>
                </c:pt>
                <c:pt idx="1">
                  <c:v>16.48351648351648</c:v>
                </c:pt>
                <c:pt idx="2">
                  <c:v>13.04347826086956</c:v>
                </c:pt>
                <c:pt idx="3">
                  <c:v>6.976744186046511</c:v>
                </c:pt>
                <c:pt idx="4" formatCode="General">
                  <c:v>20.23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Forest!$K$1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(Forest!$A$2,Forest!$A$7,Forest!$A$12:$A$13,Forest!$A$22,Forest!$A$29)</c:f>
              <c:numCache>
                <c:formatCode>General</c:formatCode>
                <c:ptCount val="6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2013.0</c:v>
                </c:pt>
                <c:pt idx="4">
                  <c:v>2014.0</c:v>
                </c:pt>
                <c:pt idx="5">
                  <c:v>2015.0</c:v>
                </c:pt>
              </c:numCache>
            </c:numRef>
          </c:cat>
          <c:val>
            <c:numRef>
              <c:f>(Forest!$K$2,Forest!$K$6,Forest!$K$12,Forest!$K$20,Forest!$K$28)</c:f>
              <c:numCache>
                <c:formatCode>0.0</c:formatCode>
                <c:ptCount val="5"/>
                <c:pt idx="0">
                  <c:v>9.574468085106383</c:v>
                </c:pt>
                <c:pt idx="1">
                  <c:v>12.08791208791209</c:v>
                </c:pt>
                <c:pt idx="2">
                  <c:v>21.73913043478261</c:v>
                </c:pt>
                <c:pt idx="3">
                  <c:v>10.46511627906977</c:v>
                </c:pt>
                <c:pt idx="4" formatCode="General">
                  <c:v>8.35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7393576"/>
        <c:axId val="2107396632"/>
      </c:lineChart>
      <c:catAx>
        <c:axId val="2107393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7396632"/>
        <c:crosses val="autoZero"/>
        <c:auto val="1"/>
        <c:lblAlgn val="ctr"/>
        <c:lblOffset val="100"/>
        <c:noMultiLvlLbl val="0"/>
      </c:catAx>
      <c:valAx>
        <c:axId val="21073966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7393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FORESTALS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Forest!$I$1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(Forest!$A$2,Forest!$A$7,Forest!$A$13,Forest!$A$21,Forest!$A$29)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(Forest!$I$3,Forest!$I$7,Forest!$I$13,Forest!$I$21,Forest!$I$29)</c:f>
              <c:numCache>
                <c:formatCode>0.0</c:formatCode>
                <c:ptCount val="5"/>
                <c:pt idx="0">
                  <c:v>60.41666666666666</c:v>
                </c:pt>
                <c:pt idx="1">
                  <c:v>61.8421052631579</c:v>
                </c:pt>
                <c:pt idx="2">
                  <c:v>61.70212765957447</c:v>
                </c:pt>
                <c:pt idx="3">
                  <c:v>63.1578947368421</c:v>
                </c:pt>
                <c:pt idx="4" formatCode="General">
                  <c:v>59.52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Forest!$J$1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(Forest!$A$2,Forest!$A$7,Forest!$A$13,Forest!$A$21,Forest!$A$29)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(Forest!$J$3,Forest!$J$7,Forest!$J$13,Forest!$J$21,Forest!$J$29)</c:f>
              <c:numCache>
                <c:formatCode>0.0</c:formatCode>
                <c:ptCount val="5"/>
                <c:pt idx="0">
                  <c:v>22.91666666666667</c:v>
                </c:pt>
                <c:pt idx="1">
                  <c:v>26.31578947368421</c:v>
                </c:pt>
                <c:pt idx="2">
                  <c:v>27.65957446808511</c:v>
                </c:pt>
                <c:pt idx="3">
                  <c:v>17.54385964912281</c:v>
                </c:pt>
                <c:pt idx="4" formatCode="General">
                  <c:v>14.28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Forest!$K$1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(Forest!$A$2,Forest!$A$7,Forest!$A$13,Forest!$A$21,Forest!$A$29)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(Forest!$K$3,Forest!$K$7,Forest!$K$13,Forest!$K$21,Forest!$K$29)</c:f>
              <c:numCache>
                <c:formatCode>0.0</c:formatCode>
                <c:ptCount val="5"/>
                <c:pt idx="0">
                  <c:v>16.66666666666667</c:v>
                </c:pt>
                <c:pt idx="1">
                  <c:v>11.8421052631579</c:v>
                </c:pt>
                <c:pt idx="2">
                  <c:v>10.63829787234043</c:v>
                </c:pt>
                <c:pt idx="3">
                  <c:v>19.29824561403509</c:v>
                </c:pt>
                <c:pt idx="4" formatCode="General">
                  <c:v>26.2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7449848"/>
        <c:axId val="2107452904"/>
      </c:lineChart>
      <c:catAx>
        <c:axId val="2107449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7452904"/>
        <c:crosses val="autoZero"/>
        <c:auto val="1"/>
        <c:lblAlgn val="ctr"/>
        <c:lblOffset val="100"/>
        <c:noMultiLvlLbl val="0"/>
      </c:catAx>
      <c:valAx>
        <c:axId val="21074529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7449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FORESTALS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Forest!$I$1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(Forest!$A$7,Forest!$A$14,Forest!$A$21,Forest!$A$29)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(Forest!$I$8,Forest!$I$14,Forest!$I$22,Forest!$I$30)</c:f>
              <c:numCache>
                <c:formatCode>0.0</c:formatCode>
                <c:ptCount val="4"/>
                <c:pt idx="0">
                  <c:v>51.21951219512195</c:v>
                </c:pt>
                <c:pt idx="1">
                  <c:v>53.42465753424658</c:v>
                </c:pt>
                <c:pt idx="2">
                  <c:v>54.83870967741935</c:v>
                </c:pt>
                <c:pt idx="3" formatCode="General">
                  <c:v>66.66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Forest!$J$1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(Forest!$A$7,Forest!$A$14,Forest!$A$21,Forest!$A$29)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(Forest!$J$8,Forest!$J$14,Forest!$J$22,Forest!$J$30)</c:f>
              <c:numCache>
                <c:formatCode>0.0</c:formatCode>
                <c:ptCount val="4"/>
                <c:pt idx="0">
                  <c:v>39.02439024390244</c:v>
                </c:pt>
                <c:pt idx="1">
                  <c:v>26.02739726027397</c:v>
                </c:pt>
                <c:pt idx="2">
                  <c:v>32.25806451612903</c:v>
                </c:pt>
                <c:pt idx="3" formatCode="General">
                  <c:v>25.0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Forest!$K$1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(Forest!$A$7,Forest!$A$14,Forest!$A$21,Forest!$A$29)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(Forest!$K$8,Forest!$K$14,Forest!$K$22,Forest!$K$30)</c:f>
              <c:numCache>
                <c:formatCode>0.0</c:formatCode>
                <c:ptCount val="4"/>
                <c:pt idx="0">
                  <c:v>9.75609756097561</c:v>
                </c:pt>
                <c:pt idx="1">
                  <c:v>20.54794520547945</c:v>
                </c:pt>
                <c:pt idx="2">
                  <c:v>12.90322580645161</c:v>
                </c:pt>
                <c:pt idx="3" formatCode="General">
                  <c:v>8.34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7504728"/>
        <c:axId val="2107507784"/>
      </c:lineChart>
      <c:catAx>
        <c:axId val="2107504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7507784"/>
        <c:crosses val="autoZero"/>
        <c:auto val="1"/>
        <c:lblAlgn val="ctr"/>
        <c:lblOffset val="100"/>
        <c:noMultiLvlLbl val="0"/>
      </c:catAx>
      <c:valAx>
        <c:axId val="21075077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7504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FORESTALS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Forest!$I$1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(Forest!$A$14,Forest!$A$22,Forest!$A$30)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(Forest!$I$15,Forest!$I$23,Forest!$I$31)</c:f>
              <c:numCache>
                <c:formatCode>0.0</c:formatCode>
                <c:ptCount val="3"/>
                <c:pt idx="0">
                  <c:v>41.66666666666666</c:v>
                </c:pt>
                <c:pt idx="1">
                  <c:v>48.64864864864865</c:v>
                </c:pt>
                <c:pt idx="2" formatCode="General">
                  <c:v>51.28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Forest!$J$1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(Forest!$A$14,Forest!$A$22,Forest!$A$30)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(Forest!$J$15,Forest!$J$23,Forest!$J$31)</c:f>
              <c:numCache>
                <c:formatCode>0.0</c:formatCode>
                <c:ptCount val="3"/>
                <c:pt idx="0">
                  <c:v>47.22222222222222</c:v>
                </c:pt>
                <c:pt idx="1">
                  <c:v>35.13513513513513</c:v>
                </c:pt>
                <c:pt idx="2" formatCode="General">
                  <c:v>37.17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Forest!$K$1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(Forest!$A$14,Forest!$A$22,Forest!$A$30)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(Forest!$K$15,Forest!$K$23,Forest!$K$31)</c:f>
              <c:numCache>
                <c:formatCode>0.0</c:formatCode>
                <c:ptCount val="3"/>
                <c:pt idx="0">
                  <c:v>11.11111111111111</c:v>
                </c:pt>
                <c:pt idx="1">
                  <c:v>16.21621621621622</c:v>
                </c:pt>
                <c:pt idx="2" formatCode="General">
                  <c:v>11.55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0351800"/>
        <c:axId val="2110354856"/>
      </c:lineChart>
      <c:catAx>
        <c:axId val="2110351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0354856"/>
        <c:crosses val="autoZero"/>
        <c:auto val="1"/>
        <c:lblAlgn val="ctr"/>
        <c:lblOffset val="100"/>
        <c:noMultiLvlLbl val="0"/>
      </c:catAx>
      <c:valAx>
        <c:axId val="211035485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0351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QUIMICA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Química!$I$1</c:f>
              <c:strCache>
                <c:ptCount val="1"/>
                <c:pt idx="0">
                  <c:v>%CASTELLÀ</c:v>
                </c:pt>
              </c:strCache>
            </c:strRef>
          </c:tx>
          <c:val>
            <c:numRef>
              <c:f>(Química!$I$9,Química!$I$15,Química!$I$21,Química!$I$27)</c:f>
              <c:numCache>
                <c:formatCode>0.0</c:formatCode>
                <c:ptCount val="4"/>
                <c:pt idx="0">
                  <c:v>73.33333333333333</c:v>
                </c:pt>
                <c:pt idx="1">
                  <c:v>62.33766233766234</c:v>
                </c:pt>
                <c:pt idx="2">
                  <c:v>51.30434782608695</c:v>
                </c:pt>
                <c:pt idx="3" formatCode="General">
                  <c:v>60.57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Química!$J$1</c:f>
              <c:strCache>
                <c:ptCount val="1"/>
                <c:pt idx="0">
                  <c:v>%VALENCIÀ</c:v>
                </c:pt>
              </c:strCache>
            </c:strRef>
          </c:tx>
          <c:val>
            <c:numRef>
              <c:f>(Química!$J$9,Química!$J$15,Química!$J$21,Química!$J$27)</c:f>
              <c:numCache>
                <c:formatCode>0.0</c:formatCode>
                <c:ptCount val="4"/>
                <c:pt idx="0">
                  <c:v>26.66666666666667</c:v>
                </c:pt>
                <c:pt idx="1">
                  <c:v>23.37662337662338</c:v>
                </c:pt>
                <c:pt idx="2">
                  <c:v>30.43478260869565</c:v>
                </c:pt>
                <c:pt idx="3" formatCode="General">
                  <c:v>26.92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Química!$K$1</c:f>
              <c:strCache>
                <c:ptCount val="1"/>
                <c:pt idx="0">
                  <c:v>%INDISTINT</c:v>
                </c:pt>
              </c:strCache>
            </c:strRef>
          </c:tx>
          <c:val>
            <c:numRef>
              <c:f>(Química!$K$9,Química!$K$15,Química!$K$21,Química!$K$27)</c:f>
              <c:numCache>
                <c:formatCode>0.0</c:formatCode>
                <c:ptCount val="4"/>
                <c:pt idx="0">
                  <c:v>0.0</c:v>
                </c:pt>
                <c:pt idx="1">
                  <c:v>14.28571428571429</c:v>
                </c:pt>
                <c:pt idx="2">
                  <c:v>18.26086956521739</c:v>
                </c:pt>
                <c:pt idx="3" formatCode="General">
                  <c:v>12.51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7756440"/>
        <c:axId val="2107760200"/>
      </c:lineChart>
      <c:catAx>
        <c:axId val="2107756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7760200"/>
        <c:crosses val="autoZero"/>
        <c:auto val="1"/>
        <c:lblAlgn val="ctr"/>
        <c:lblOffset val="100"/>
        <c:noMultiLvlLbl val="0"/>
      </c:catAx>
      <c:valAx>
        <c:axId val="21077602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7756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TOTAL FORESTALS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Forest!$I$1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(Forest!$A$2,Forest!$A$7,Forest!$A$14,Forest!$A$22,Forest!$A$29)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(Forest!$I$4,Forest!$I$10,Forest!$I$18,Forest!$I$26,Forest!$I$34)</c:f>
              <c:numCache>
                <c:formatCode>0.0</c:formatCode>
                <c:ptCount val="5"/>
                <c:pt idx="0">
                  <c:v>65.49295774647888</c:v>
                </c:pt>
                <c:pt idx="1">
                  <c:v>63.40425531914894</c:v>
                </c:pt>
                <c:pt idx="2">
                  <c:v>56.93950177935943</c:v>
                </c:pt>
                <c:pt idx="3">
                  <c:v>62.04620462046205</c:v>
                </c:pt>
                <c:pt idx="4" formatCode="0.00">
                  <c:v>61.06870229007633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Forest!$J$1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(Forest!$A$2,Forest!$A$7,Forest!$A$14,Forest!$A$22,Forest!$A$29)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(Forest!$J$4,Forest!$J$10,Forest!$J$18,Forest!$J$26,Forest!$J$34)</c:f>
              <c:numCache>
                <c:formatCode>0.0</c:formatCode>
                <c:ptCount val="5"/>
                <c:pt idx="0">
                  <c:v>22.53521126760563</c:v>
                </c:pt>
                <c:pt idx="1">
                  <c:v>23.40425531914894</c:v>
                </c:pt>
                <c:pt idx="2">
                  <c:v>24.19928825622776</c:v>
                </c:pt>
                <c:pt idx="3">
                  <c:v>23.43234323432343</c:v>
                </c:pt>
                <c:pt idx="4" formatCode="0.00">
                  <c:v>26.33587786259542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Forest!$K$1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(Forest!$A$2,Forest!$A$7,Forest!$A$14,Forest!$A$22,Forest!$A$29)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(Forest!$K$4,Forest!$K$10,Forest!$K$18,Forest!$K$26,Forest!$K$34)</c:f>
              <c:numCache>
                <c:formatCode>0.0</c:formatCode>
                <c:ptCount val="5"/>
                <c:pt idx="0">
                  <c:v>11.97183098591549</c:v>
                </c:pt>
                <c:pt idx="1">
                  <c:v>13.19148936170213</c:v>
                </c:pt>
                <c:pt idx="2">
                  <c:v>18.86120996441281</c:v>
                </c:pt>
                <c:pt idx="3">
                  <c:v>14.52145214521452</c:v>
                </c:pt>
                <c:pt idx="4" formatCode="0.00">
                  <c:v>12.59541984732824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0408104"/>
        <c:axId val="2110411224"/>
      </c:lineChart>
      <c:catAx>
        <c:axId val="2110408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0411224"/>
        <c:crosses val="autoZero"/>
        <c:auto val="1"/>
        <c:lblAlgn val="ctr"/>
        <c:lblOffset val="100"/>
        <c:noMultiLvlLbl val="0"/>
      </c:catAx>
      <c:valAx>
        <c:axId val="21104112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0408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INDUSTRIALS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Industr!$I$1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(Industr!$A$3,Industr!$A$8,Industr!$A$13,Industr!$A$19,Industr!$A$26)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(Industr!$I$2,Industr!$I$6,Industr!$I$12,Industr!$I$18,Industr!$I$24)</c:f>
              <c:numCache>
                <c:formatCode>0.0</c:formatCode>
                <c:ptCount val="5"/>
                <c:pt idx="0">
                  <c:v>83.51648351648352</c:v>
                </c:pt>
                <c:pt idx="1">
                  <c:v>86.50519031141869</c:v>
                </c:pt>
                <c:pt idx="2">
                  <c:v>85.2112676056338</c:v>
                </c:pt>
                <c:pt idx="3">
                  <c:v>84.21052631578948</c:v>
                </c:pt>
                <c:pt idx="4" formatCode="General">
                  <c:v>83.84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Industr!$J$1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(Industr!$A$3,Industr!$A$8,Industr!$A$13,Industr!$A$19,Industr!$A$26)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(Industr!$J$2,Industr!$J$6,Industr!$J$12,Industr!$J$18,Industr!$J$24)</c:f>
              <c:numCache>
                <c:formatCode>0.0</c:formatCode>
                <c:ptCount val="5"/>
                <c:pt idx="0">
                  <c:v>11.53846153846154</c:v>
                </c:pt>
                <c:pt idx="1">
                  <c:v>7.26643598615917</c:v>
                </c:pt>
                <c:pt idx="2">
                  <c:v>7.042253521126761</c:v>
                </c:pt>
                <c:pt idx="3">
                  <c:v>8.421052631578946</c:v>
                </c:pt>
                <c:pt idx="4" formatCode="General">
                  <c:v>8.59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Industr!$K$1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(Industr!$A$3,Industr!$A$8,Industr!$A$13,Industr!$A$19,Industr!$A$26)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(Industr!$K$2,Industr!$K$6,Industr!$K$12,Industr!$K$18,Industr!$K$24)</c:f>
              <c:numCache>
                <c:formatCode>0.0</c:formatCode>
                <c:ptCount val="5"/>
                <c:pt idx="0">
                  <c:v>4.945054945054945</c:v>
                </c:pt>
                <c:pt idx="1">
                  <c:v>6.228373702422145</c:v>
                </c:pt>
                <c:pt idx="2">
                  <c:v>7.746478873239437</c:v>
                </c:pt>
                <c:pt idx="3">
                  <c:v>7.368421052631579</c:v>
                </c:pt>
                <c:pt idx="4" formatCode="General">
                  <c:v>7.57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0483960"/>
        <c:axId val="2110487016"/>
      </c:lineChart>
      <c:catAx>
        <c:axId val="2110483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0487016"/>
        <c:crosses val="autoZero"/>
        <c:auto val="1"/>
        <c:lblAlgn val="ctr"/>
        <c:lblOffset val="100"/>
        <c:noMultiLvlLbl val="0"/>
      </c:catAx>
      <c:valAx>
        <c:axId val="21104870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0483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INDUSTRIALS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Industr!$I$1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(Industr!$A$3,Industr!$A$8,Industr!$A$14,Industr!$A$20,Industr!$A$26)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(Industr!$I$3,Industr!$I$7,Industr!$I$13,Industr!$I$19,Industr!$I$25)</c:f>
              <c:numCache>
                <c:formatCode>0.0</c:formatCode>
                <c:ptCount val="5"/>
                <c:pt idx="0">
                  <c:v>82.44803695150115</c:v>
                </c:pt>
                <c:pt idx="1">
                  <c:v>77.62430939226519</c:v>
                </c:pt>
                <c:pt idx="2">
                  <c:v>81.25</c:v>
                </c:pt>
                <c:pt idx="3">
                  <c:v>77.65567765567765</c:v>
                </c:pt>
                <c:pt idx="4" formatCode="General">
                  <c:v>68.19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Industr!$J$1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(Industr!$A$3,Industr!$A$8,Industr!$A$14,Industr!$A$20,Industr!$A$26)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(Industr!$J$3,Industr!$J$7,Industr!$J$13,Industr!$J$19,Industr!$J$25)</c:f>
              <c:numCache>
                <c:formatCode>0.0</c:formatCode>
                <c:ptCount val="5"/>
                <c:pt idx="0">
                  <c:v>12.93302540415704</c:v>
                </c:pt>
                <c:pt idx="1">
                  <c:v>12.43093922651934</c:v>
                </c:pt>
                <c:pt idx="2">
                  <c:v>11.18421052631579</c:v>
                </c:pt>
                <c:pt idx="3">
                  <c:v>11.35531135531136</c:v>
                </c:pt>
                <c:pt idx="4" formatCode="General">
                  <c:v>13.14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Industr!$K$1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(Industr!$A$3,Industr!$A$8,Industr!$A$14,Industr!$A$20,Industr!$A$26)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(Industr!$K$3,Industr!$K$7,Industr!$K$13,Industr!$K$19,Industr!$K$25)</c:f>
              <c:numCache>
                <c:formatCode>0.0</c:formatCode>
                <c:ptCount val="5"/>
                <c:pt idx="0">
                  <c:v>4.618937644341801</c:v>
                </c:pt>
                <c:pt idx="1">
                  <c:v>9.94475138121547</c:v>
                </c:pt>
                <c:pt idx="2">
                  <c:v>7.565789473684211</c:v>
                </c:pt>
                <c:pt idx="3">
                  <c:v>10.98901098901099</c:v>
                </c:pt>
                <c:pt idx="4" formatCode="General">
                  <c:v>18.67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0539912"/>
        <c:axId val="2110542968"/>
      </c:lineChart>
      <c:catAx>
        <c:axId val="2110539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0542968"/>
        <c:crosses val="autoZero"/>
        <c:auto val="1"/>
        <c:lblAlgn val="ctr"/>
        <c:lblOffset val="100"/>
        <c:noMultiLvlLbl val="0"/>
      </c:catAx>
      <c:valAx>
        <c:axId val="21105429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0539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INDUSTRIALS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Industr!$I$1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(Industr!$A$8,Industr!$A$14,Industr!$A$20,Industr!$A$25)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(Industr!$I$9,Industr!$I$15,Industr!$I$21,Industr!$I$27)</c:f>
              <c:numCache>
                <c:formatCode>0.0</c:formatCode>
                <c:ptCount val="4"/>
                <c:pt idx="0">
                  <c:v>89.1304347826087</c:v>
                </c:pt>
                <c:pt idx="1">
                  <c:v>75.69230769230769</c:v>
                </c:pt>
                <c:pt idx="2">
                  <c:v>65.22633744855968</c:v>
                </c:pt>
                <c:pt idx="3" formatCode="General">
                  <c:v>73.26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Industr!$J$1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(Industr!$A$8,Industr!$A$14,Industr!$A$20,Industr!$A$25)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(Industr!$J$9,Industr!$J$15,Industr!$J$21,Industr!$J$27)</c:f>
              <c:numCache>
                <c:formatCode>0.0</c:formatCode>
                <c:ptCount val="4"/>
                <c:pt idx="0">
                  <c:v>10.8695652173913</c:v>
                </c:pt>
                <c:pt idx="1">
                  <c:v>11.07692307692308</c:v>
                </c:pt>
                <c:pt idx="2">
                  <c:v>18.10699588477366</c:v>
                </c:pt>
                <c:pt idx="3" formatCode="General">
                  <c:v>17.11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Industr!$K$1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(Industr!$A$8,Industr!$A$14,Industr!$A$20,Industr!$A$25)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(Industr!$K$9,Industr!$K$15,Industr!$K$21,Industr!$K$27)</c:f>
              <c:numCache>
                <c:formatCode>0.0</c:formatCode>
                <c:ptCount val="4"/>
                <c:pt idx="0">
                  <c:v>0.0</c:v>
                </c:pt>
                <c:pt idx="1">
                  <c:v>13.23076923076923</c:v>
                </c:pt>
                <c:pt idx="2">
                  <c:v>16.66666666666667</c:v>
                </c:pt>
                <c:pt idx="3" formatCode="General">
                  <c:v>9.630000000000001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9331576"/>
        <c:axId val="2109334648"/>
      </c:lineChart>
      <c:catAx>
        <c:axId val="2109331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9334648"/>
        <c:crosses val="autoZero"/>
        <c:auto val="1"/>
        <c:lblAlgn val="ctr"/>
        <c:lblOffset val="100"/>
        <c:noMultiLvlLbl val="0"/>
      </c:catAx>
      <c:valAx>
        <c:axId val="21093346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9331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>
                <a:effectLst/>
              </a:rPr>
              <a:t>TOTAL INDUSTRIALS</a:t>
            </a:r>
            <a:endParaRPr lang="es-E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Industr!$I$1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(Industr!$A$3,Industr!$A$9,Industr!$A$14,Industr!$A$19,Industr!$A$24)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(Industr!$I$4,Industr!$I$10:$I$11,Industr!$I$16,Industr!$I$22,Industr!$I$28)</c:f>
              <c:numCache>
                <c:formatCode>0.0</c:formatCode>
                <c:ptCount val="6"/>
                <c:pt idx="0">
                  <c:v>82.93601003764115</c:v>
                </c:pt>
                <c:pt idx="1">
                  <c:v>81.00664767331433</c:v>
                </c:pt>
                <c:pt idx="3">
                  <c:v>78.796992481203</c:v>
                </c:pt>
                <c:pt idx="4">
                  <c:v>74.8546511627907</c:v>
                </c:pt>
                <c:pt idx="5" formatCode="0.00">
                  <c:v>74.29871114480667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Industr!$J$1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(Industr!$A$3,Industr!$A$9,Industr!$A$14,Industr!$A$19,Industr!$A$24)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(Industr!$J$4,Industr!$J$10:$J$11,Industr!$J$16,Industr!$J$22,Industr!$J$28)</c:f>
              <c:numCache>
                <c:formatCode>0.0</c:formatCode>
                <c:ptCount val="6"/>
                <c:pt idx="0">
                  <c:v>12.2961104140527</c:v>
                </c:pt>
                <c:pt idx="1">
                  <c:v>11.20607787274454</c:v>
                </c:pt>
                <c:pt idx="3">
                  <c:v>11.2781954887218</c:v>
                </c:pt>
                <c:pt idx="4">
                  <c:v>13.73546511627907</c:v>
                </c:pt>
                <c:pt idx="5" formatCode="0.00">
                  <c:v>13.1918119787718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Industr!$K$1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(Industr!$A$3,Industr!$A$9,Industr!$A$14,Industr!$A$19,Industr!$A$24)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(Industr!$K$4,Industr!$K$10:$K$11,Industr!$K$16,Industr!$K$22,Industr!$K$28)</c:f>
              <c:numCache>
                <c:formatCode>0.0</c:formatCode>
                <c:ptCount val="6"/>
                <c:pt idx="0">
                  <c:v>4.767879548306148</c:v>
                </c:pt>
                <c:pt idx="1">
                  <c:v>7.78727445394112</c:v>
                </c:pt>
                <c:pt idx="3">
                  <c:v>9.924812030075188</c:v>
                </c:pt>
                <c:pt idx="4">
                  <c:v>11.40988372093023</c:v>
                </c:pt>
                <c:pt idx="5" formatCode="0.00">
                  <c:v>12.50947687642153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0576920"/>
        <c:axId val="2110580040"/>
      </c:lineChart>
      <c:catAx>
        <c:axId val="2110576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0580040"/>
        <c:crosses val="autoZero"/>
        <c:auto val="1"/>
        <c:lblAlgn val="ctr"/>
        <c:lblOffset val="100"/>
        <c:noMultiLvlLbl val="0"/>
      </c:catAx>
      <c:valAx>
        <c:axId val="21105800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0576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TERCER INDUSTRIALS</a:t>
            </a:r>
            <a:endParaRPr lang="es-ES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Industr!$I$1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(Industr!$A$8,Industr!$A$14,Industr!$A$20,Industr!$A$26)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(Industr!$I$8,Industr!$I$14,Industr!$I$20,Industr!$I$26)</c:f>
              <c:numCache>
                <c:formatCode>0.0</c:formatCode>
                <c:ptCount val="4"/>
                <c:pt idx="0">
                  <c:v>78.93258426966292</c:v>
                </c:pt>
                <c:pt idx="1">
                  <c:v>75.0599520383693</c:v>
                </c:pt>
                <c:pt idx="2">
                  <c:v>78.6144578313253</c:v>
                </c:pt>
                <c:pt idx="3" formatCode="General">
                  <c:v>73.08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Industr!$J$1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(Industr!$A$8,Industr!$A$14,Industr!$A$20,Industr!$A$26)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(Industr!$J$8,Industr!$J$14,Industr!$J$20,Industr!$J$26)</c:f>
              <c:numCache>
                <c:formatCode>0.0</c:formatCode>
                <c:ptCount val="4"/>
                <c:pt idx="0">
                  <c:v>13.20224719101124</c:v>
                </c:pt>
                <c:pt idx="1">
                  <c:v>14.3884892086331</c:v>
                </c:pt>
                <c:pt idx="2">
                  <c:v>13.85542168674699</c:v>
                </c:pt>
                <c:pt idx="3" formatCode="General">
                  <c:v>12.84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Industr!$K$1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(Industr!$A$8,Industr!$A$14,Industr!$A$20,Industr!$A$26)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(Industr!$K$8,Industr!$K$14,Industr!$K$20,Industr!$K$26)</c:f>
              <c:numCache>
                <c:formatCode>0.0</c:formatCode>
                <c:ptCount val="4"/>
                <c:pt idx="0">
                  <c:v>7.865168539325842</c:v>
                </c:pt>
                <c:pt idx="1">
                  <c:v>10.5515587529976</c:v>
                </c:pt>
                <c:pt idx="2">
                  <c:v>7.530120481927711</c:v>
                </c:pt>
                <c:pt idx="3" formatCode="General">
                  <c:v>14.08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7471192"/>
        <c:axId val="2107476744"/>
      </c:lineChart>
      <c:catAx>
        <c:axId val="2107471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7476744"/>
        <c:crosses val="autoZero"/>
        <c:auto val="1"/>
        <c:lblAlgn val="ctr"/>
        <c:lblOffset val="100"/>
        <c:noMultiLvlLbl val="0"/>
      </c:catAx>
      <c:valAx>
        <c:axId val="210747674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7471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DISSENY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Disseny!$I$1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(Disseny!$A$5,Disseny!$A$17,Disseny!$A$24,Disseny!$A$35,Disseny!$A$42)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(Disseny!$I$2,Disseny!$I$11,Disseny!$I$21,Disseny!$I$31,Disseny!$I$41)</c:f>
              <c:numCache>
                <c:formatCode>0.0</c:formatCode>
                <c:ptCount val="5"/>
                <c:pt idx="0">
                  <c:v>59.57446808510638</c:v>
                </c:pt>
                <c:pt idx="1">
                  <c:v>65.07936507936507</c:v>
                </c:pt>
                <c:pt idx="2">
                  <c:v>74.56647398843931</c:v>
                </c:pt>
                <c:pt idx="3">
                  <c:v>66.86746987951806</c:v>
                </c:pt>
                <c:pt idx="4" formatCode="General">
                  <c:v>81.76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Disseny!$J$1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(Disseny!$A$5,Disseny!$A$17,Disseny!$A$24,Disseny!$A$35,Disseny!$A$42)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(Disseny!$J$2,Disseny!$J$11,Disseny!$J$21,Disseny!$J$31,Disseny!$J$41)</c:f>
              <c:numCache>
                <c:formatCode>0.0</c:formatCode>
                <c:ptCount val="5"/>
                <c:pt idx="0">
                  <c:v>10.1063829787234</c:v>
                </c:pt>
                <c:pt idx="1">
                  <c:v>7.407407407407407</c:v>
                </c:pt>
                <c:pt idx="2">
                  <c:v>8.092485549132948</c:v>
                </c:pt>
                <c:pt idx="3">
                  <c:v>6.626506024096385</c:v>
                </c:pt>
                <c:pt idx="4" formatCode="General">
                  <c:v>10.06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Disseny!$K$1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(Disseny!$A$5,Disseny!$A$17,Disseny!$A$24,Disseny!$A$35,Disseny!$A$42)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(Disseny!$K$2,Disseny!$K$11,Disseny!$K$21,Disseny!$K$31,Disseny!$K$41)</c:f>
              <c:numCache>
                <c:formatCode>0.0</c:formatCode>
                <c:ptCount val="5"/>
                <c:pt idx="0">
                  <c:v>30.31914893617021</c:v>
                </c:pt>
                <c:pt idx="1">
                  <c:v>27.51322751322751</c:v>
                </c:pt>
                <c:pt idx="2">
                  <c:v>17.34104046242775</c:v>
                </c:pt>
                <c:pt idx="3">
                  <c:v>26.50602409638554</c:v>
                </c:pt>
                <c:pt idx="4" formatCode="General">
                  <c:v>8.18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8574808"/>
        <c:axId val="2108577864"/>
      </c:lineChart>
      <c:catAx>
        <c:axId val="2108574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8577864"/>
        <c:crosses val="autoZero"/>
        <c:auto val="1"/>
        <c:lblAlgn val="ctr"/>
        <c:lblOffset val="100"/>
        <c:noMultiLvlLbl val="0"/>
      </c:catAx>
      <c:valAx>
        <c:axId val="21085778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8574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DISSENY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Disseny!$I$1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(Disseny!$A$6,Disseny!$A$15,Disseny!$A$24,Disseny!$A$32,Disseny!$A$43)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(Disseny!$I$3,Disseny!$I$12,Disseny!$I$22,Disseny!$I$32,Disseny!$I$42)</c:f>
              <c:numCache>
                <c:formatCode>0.0</c:formatCode>
                <c:ptCount val="5"/>
                <c:pt idx="0">
                  <c:v>74.0</c:v>
                </c:pt>
                <c:pt idx="1">
                  <c:v>82.14285714285714</c:v>
                </c:pt>
                <c:pt idx="2">
                  <c:v>79.45205479452055</c:v>
                </c:pt>
                <c:pt idx="3">
                  <c:v>80.11695906432748</c:v>
                </c:pt>
                <c:pt idx="4" formatCode="General">
                  <c:v>76.72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Disseny!$J$1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(Disseny!$A$6,Disseny!$A$15,Disseny!$A$24,Disseny!$A$32,Disseny!$A$43)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(Disseny!$J$3,Disseny!$J$12,Disseny!$J$22,Disseny!$J$32,Disseny!$J$42)</c:f>
              <c:numCache>
                <c:formatCode>0.0</c:formatCode>
                <c:ptCount val="5"/>
                <c:pt idx="0">
                  <c:v>14.66666666666667</c:v>
                </c:pt>
                <c:pt idx="1">
                  <c:v>8.571428571428571</c:v>
                </c:pt>
                <c:pt idx="2">
                  <c:v>9.58904109589041</c:v>
                </c:pt>
                <c:pt idx="3">
                  <c:v>8.187134502923976</c:v>
                </c:pt>
                <c:pt idx="4" formatCode="General">
                  <c:v>9.43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Disseny!$K$1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(Disseny!$A$6,Disseny!$A$15,Disseny!$A$24,Disseny!$A$32,Disseny!$A$43)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(Disseny!$K$3,Disseny!$K$12,Disseny!$K$22,Disseny!$K$32,Disseny!$K$42)</c:f>
              <c:numCache>
                <c:formatCode>0.0</c:formatCode>
                <c:ptCount val="5"/>
                <c:pt idx="0">
                  <c:v>11.33333333333333</c:v>
                </c:pt>
                <c:pt idx="1">
                  <c:v>9.285714285714286</c:v>
                </c:pt>
                <c:pt idx="2">
                  <c:v>10.95890410958904</c:v>
                </c:pt>
                <c:pt idx="3">
                  <c:v>11.69590643274854</c:v>
                </c:pt>
                <c:pt idx="4" formatCode="General">
                  <c:v>13.85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8630808"/>
        <c:axId val="2108633864"/>
      </c:lineChart>
      <c:catAx>
        <c:axId val="2108630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8633864"/>
        <c:crosses val="autoZero"/>
        <c:auto val="1"/>
        <c:lblAlgn val="ctr"/>
        <c:lblOffset val="100"/>
        <c:noMultiLvlLbl val="0"/>
      </c:catAx>
      <c:valAx>
        <c:axId val="21086338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8630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DISSENY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Disseny!$I$1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(Disseny!$A$6,Disseny!$A$17,Disseny!$A$23,Disseny!$A$34,Disseny!$A$42)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(Disseny!$I$4,Disseny!$I$13,Disseny!$I$23,Disseny!$I$33,Disseny!$I$43)</c:f>
              <c:numCache>
                <c:formatCode>0.0</c:formatCode>
                <c:ptCount val="5"/>
                <c:pt idx="0">
                  <c:v>65.08875739644971</c:v>
                </c:pt>
                <c:pt idx="1">
                  <c:v>66.4516129032258</c:v>
                </c:pt>
                <c:pt idx="2">
                  <c:v>72.39263803680981</c:v>
                </c:pt>
                <c:pt idx="3">
                  <c:v>66.2857142857143</c:v>
                </c:pt>
                <c:pt idx="4" formatCode="General">
                  <c:v>65.84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Disseny!$J$1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(Disseny!$A$6,Disseny!$A$17,Disseny!$A$23,Disseny!$A$34,Disseny!$A$42)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(Disseny!$J$4,Disseny!$J$13,Disseny!$J$23,Disseny!$J$33,Disseny!$J$43)</c:f>
              <c:numCache>
                <c:formatCode>0.0</c:formatCode>
                <c:ptCount val="5"/>
                <c:pt idx="0">
                  <c:v>6.508875739644971</c:v>
                </c:pt>
                <c:pt idx="1">
                  <c:v>16.7741935483871</c:v>
                </c:pt>
                <c:pt idx="2">
                  <c:v>7.36196319018405</c:v>
                </c:pt>
                <c:pt idx="3">
                  <c:v>13.71428571428571</c:v>
                </c:pt>
                <c:pt idx="4" formatCode="General">
                  <c:v>12.37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Disseny!$K$1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(Disseny!$A$6,Disseny!$A$17,Disseny!$A$23,Disseny!$A$34,Disseny!$A$42)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(Disseny!$K$4,Disseny!$K$13,Disseny!$K$23,Disseny!$K$33,Disseny!$K$43)</c:f>
              <c:numCache>
                <c:formatCode>0.0</c:formatCode>
                <c:ptCount val="5"/>
                <c:pt idx="0">
                  <c:v>28.40236686390532</c:v>
                </c:pt>
                <c:pt idx="1">
                  <c:v>16.7741935483871</c:v>
                </c:pt>
                <c:pt idx="2">
                  <c:v>20.24539877300613</c:v>
                </c:pt>
                <c:pt idx="3">
                  <c:v>20.0</c:v>
                </c:pt>
                <c:pt idx="4" formatCode="General">
                  <c:v>21.79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9377864"/>
        <c:axId val="2109380920"/>
      </c:lineChart>
      <c:catAx>
        <c:axId val="2109377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9380920"/>
        <c:crosses val="autoZero"/>
        <c:auto val="1"/>
        <c:lblAlgn val="ctr"/>
        <c:lblOffset val="100"/>
        <c:noMultiLvlLbl val="0"/>
      </c:catAx>
      <c:valAx>
        <c:axId val="210938092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9377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DISSENY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Disseny!$I$1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(Disseny!$A$6,Disseny!$A$16,Disseny!$A$24,Disseny!$A$33,Disseny!$A$42)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(Disseny!$I$5,Disseny!$I$14,Disseny!$I$24,Disseny!$I$34,Disseny!$I$44)</c:f>
              <c:numCache>
                <c:formatCode>0.0</c:formatCode>
                <c:ptCount val="5"/>
                <c:pt idx="0">
                  <c:v>43.28358208955224</c:v>
                </c:pt>
                <c:pt idx="1">
                  <c:v>65.88785046728972</c:v>
                </c:pt>
                <c:pt idx="2">
                  <c:v>65.11627906976744</c:v>
                </c:pt>
                <c:pt idx="3">
                  <c:v>67.578125</c:v>
                </c:pt>
                <c:pt idx="4" formatCode="General">
                  <c:v>63.8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Disseny!$J$1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(Disseny!$A$6,Disseny!$A$16,Disseny!$A$24,Disseny!$A$33,Disseny!$A$42)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(Disseny!$J$5,Disseny!$J$14,Disseny!$J$24,Disseny!$J$34,Disseny!$J$44)</c:f>
              <c:numCache>
                <c:formatCode>0.0</c:formatCode>
                <c:ptCount val="5"/>
                <c:pt idx="0">
                  <c:v>8.955223880597014</c:v>
                </c:pt>
                <c:pt idx="1">
                  <c:v>11.68224299065421</c:v>
                </c:pt>
                <c:pt idx="2">
                  <c:v>15.11627906976744</c:v>
                </c:pt>
                <c:pt idx="3">
                  <c:v>12.5</c:v>
                </c:pt>
                <c:pt idx="4" formatCode="General">
                  <c:v>14.47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Disseny!$K$1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(Disseny!$A$6,Disseny!$A$16,Disseny!$A$24,Disseny!$A$33,Disseny!$A$42)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(Disseny!$K$5,Disseny!$K$14,Disseny!$K$24,Disseny!$K$34,Disseny!$K$44)</c:f>
              <c:numCache>
                <c:formatCode>0.0</c:formatCode>
                <c:ptCount val="5"/>
                <c:pt idx="0">
                  <c:v>47.76119402985074</c:v>
                </c:pt>
                <c:pt idx="1">
                  <c:v>22.42990654205607</c:v>
                </c:pt>
                <c:pt idx="2">
                  <c:v>19.76744186046512</c:v>
                </c:pt>
                <c:pt idx="3">
                  <c:v>19.921875</c:v>
                </c:pt>
                <c:pt idx="4" formatCode="General">
                  <c:v>21.73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9452792"/>
        <c:axId val="2109455848"/>
      </c:lineChart>
      <c:catAx>
        <c:axId val="2109452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9455848"/>
        <c:crosses val="autoZero"/>
        <c:auto val="1"/>
        <c:lblAlgn val="ctr"/>
        <c:lblOffset val="100"/>
        <c:noMultiLvlLbl val="0"/>
      </c:catAx>
      <c:valAx>
        <c:axId val="21094558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9452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TOTAL QUIMICA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Química!$I$1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(Química!$A$2,Química!$A$6,Química!$A$12,Química!$A$18,Química!$A$24)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(Química!$I$4,Química!$I$10,Química!$I$16,Química!$I$22,Química!$I$28)</c:f>
              <c:numCache>
                <c:formatCode>0.0</c:formatCode>
                <c:ptCount val="5"/>
                <c:pt idx="0">
                  <c:v>74.23580786026201</c:v>
                </c:pt>
                <c:pt idx="1">
                  <c:v>67.71929824561404</c:v>
                </c:pt>
                <c:pt idx="2">
                  <c:v>64.64379947229551</c:v>
                </c:pt>
                <c:pt idx="3">
                  <c:v>61.51960784313726</c:v>
                </c:pt>
                <c:pt idx="4" formatCode="0.00">
                  <c:v>65.28497409326425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Química!$J$1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(Química!$A$2,Química!$A$6,Química!$A$12,Química!$A$18,Química!$A$24)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(Química!$J$4,Química!$J$10,Química!$J$16,Química!$J$22,Química!$J$28)</c:f>
              <c:numCache>
                <c:formatCode>0.0</c:formatCode>
                <c:ptCount val="5"/>
                <c:pt idx="0">
                  <c:v>18.77729257641921</c:v>
                </c:pt>
                <c:pt idx="1">
                  <c:v>22.80701754385965</c:v>
                </c:pt>
                <c:pt idx="2">
                  <c:v>25.06596306068602</c:v>
                </c:pt>
                <c:pt idx="3">
                  <c:v>25.24509803921569</c:v>
                </c:pt>
                <c:pt idx="4" formatCode="0.00">
                  <c:v>20.46632124352332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Química!$K$1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(Química!$A$2,Química!$A$6,Química!$A$12,Química!$A$18,Química!$A$24)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(Química!$K$4,Química!$K$10,Química!$K$16,Química!$K$22,Química!$K$28)</c:f>
              <c:numCache>
                <c:formatCode>0.0</c:formatCode>
                <c:ptCount val="5"/>
                <c:pt idx="0">
                  <c:v>6.986899563318777</c:v>
                </c:pt>
                <c:pt idx="1">
                  <c:v>9.47368421052631</c:v>
                </c:pt>
                <c:pt idx="2">
                  <c:v>10.29023746701847</c:v>
                </c:pt>
                <c:pt idx="3">
                  <c:v>13.23529411764706</c:v>
                </c:pt>
                <c:pt idx="4" formatCode="0.00">
                  <c:v>14.24870466321244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9826328"/>
        <c:axId val="2109829448"/>
      </c:lineChart>
      <c:catAx>
        <c:axId val="2109826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9829448"/>
        <c:crosses val="autoZero"/>
        <c:auto val="1"/>
        <c:lblAlgn val="ctr"/>
        <c:lblOffset val="100"/>
        <c:noMultiLvlLbl val="0"/>
      </c:catAx>
      <c:valAx>
        <c:axId val="21098294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9826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TOTAL DISSENY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Disseny!$I$1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(Disseny!$A$5,Disseny!$A$14,Disseny!$A$21,Disseny!$A$33,Disseny!$A$43)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(Disseny!$I$9,Disseny!$I$19,Disseny!$I$29,Disseny!$I$39,Disseny!$I$49)</c:f>
              <c:numCache>
                <c:formatCode>0.0</c:formatCode>
                <c:ptCount val="5"/>
                <c:pt idx="0">
                  <c:v>66.7934093789607</c:v>
                </c:pt>
                <c:pt idx="1">
                  <c:v>68.9892051030422</c:v>
                </c:pt>
                <c:pt idx="2">
                  <c:v>69.70260223048327</c:v>
                </c:pt>
                <c:pt idx="3">
                  <c:v>69.32735426008969</c:v>
                </c:pt>
                <c:pt idx="4" formatCode="0.00">
                  <c:v>71.81146025878003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Disseny!$J$1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(Disseny!$A$5,Disseny!$A$14,Disseny!$A$21,Disseny!$A$33,Disseny!$A$43)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(Disseny!$J$9,Disseny!$J$19,Disseny!$J$29,Disseny!$J$39,Disseny!$J$49)</c:f>
              <c:numCache>
                <c:formatCode>0.0</c:formatCode>
                <c:ptCount val="5"/>
                <c:pt idx="0">
                  <c:v>10.89987325728771</c:v>
                </c:pt>
                <c:pt idx="1">
                  <c:v>12.07065750736016</c:v>
                </c:pt>
                <c:pt idx="2">
                  <c:v>12.63940520446097</c:v>
                </c:pt>
                <c:pt idx="3">
                  <c:v>11.74887892376682</c:v>
                </c:pt>
                <c:pt idx="4" formatCode="0.00">
                  <c:v>12.56931608133087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Disseny!$K$1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(Disseny!$A$5,Disseny!$A$14,Disseny!$A$21,Disseny!$A$33,Disseny!$A$43)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(Disseny!$K$9,Disseny!$K$19,Disseny!$K$29,Disseny!$K$39,Disseny!$K$49)</c:f>
              <c:numCache>
                <c:formatCode>0.0</c:formatCode>
                <c:ptCount val="5"/>
                <c:pt idx="0">
                  <c:v>22.30671736375158</c:v>
                </c:pt>
                <c:pt idx="1">
                  <c:v>18.94013738959764</c:v>
                </c:pt>
                <c:pt idx="2">
                  <c:v>17.65799256505576</c:v>
                </c:pt>
                <c:pt idx="3">
                  <c:v>18.9237668161435</c:v>
                </c:pt>
                <c:pt idx="4" formatCode="0.00">
                  <c:v>15.61922365988909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9493016"/>
        <c:axId val="2109496136"/>
      </c:lineChart>
      <c:catAx>
        <c:axId val="210949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9496136"/>
        <c:crosses val="autoZero"/>
        <c:auto val="1"/>
        <c:lblAlgn val="ctr"/>
        <c:lblOffset val="100"/>
        <c:noMultiLvlLbl val="0"/>
      </c:catAx>
      <c:valAx>
        <c:axId val="21094961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9493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DISSENY ALCOI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'Disseny Alcoi'!$I$1</c:f>
              <c:strCache>
                <c:ptCount val="1"/>
                <c:pt idx="0">
                  <c:v>%CASTELLÀ</c:v>
                </c:pt>
              </c:strCache>
            </c:strRef>
          </c:tx>
          <c:val>
            <c:numRef>
              <c:f>('Disseny Alcoi'!$I$2,'Disseny Alcoi'!$I$7,'Disseny Alcoi'!$I$13,'Disseny Alcoi'!$I$19,'Disseny Alcoi'!$I$25)</c:f>
              <c:numCache>
                <c:formatCode>0.0</c:formatCode>
                <c:ptCount val="5"/>
                <c:pt idx="0">
                  <c:v>85.22727272727273</c:v>
                </c:pt>
                <c:pt idx="1">
                  <c:v>78.43137254901961</c:v>
                </c:pt>
                <c:pt idx="2">
                  <c:v>75.90361445783132</c:v>
                </c:pt>
                <c:pt idx="3">
                  <c:v>75.0</c:v>
                </c:pt>
                <c:pt idx="4" formatCode="General">
                  <c:v>82.07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'Disseny Alcoi'!$J$1</c:f>
              <c:strCache>
                <c:ptCount val="1"/>
                <c:pt idx="0">
                  <c:v>%VALENCIÀ</c:v>
                </c:pt>
              </c:strCache>
            </c:strRef>
          </c:tx>
          <c:val>
            <c:numRef>
              <c:f>('Disseny Alcoi'!$J$2,'Disseny Alcoi'!$J$7,'Disseny Alcoi'!$J$13,'Disseny Alcoi'!$J$19,'Disseny Alcoi'!$J$25)</c:f>
              <c:numCache>
                <c:formatCode>0.0</c:formatCode>
                <c:ptCount val="5"/>
                <c:pt idx="0">
                  <c:v>4.545454545454546</c:v>
                </c:pt>
                <c:pt idx="1">
                  <c:v>8.823529411764706</c:v>
                </c:pt>
                <c:pt idx="2">
                  <c:v>12.04819277108434</c:v>
                </c:pt>
                <c:pt idx="3">
                  <c:v>12.5</c:v>
                </c:pt>
                <c:pt idx="4" formatCode="General">
                  <c:v>11.32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'Disseny Alcoi'!$K$1</c:f>
              <c:strCache>
                <c:ptCount val="1"/>
                <c:pt idx="0">
                  <c:v>%INDISTINT</c:v>
                </c:pt>
              </c:strCache>
            </c:strRef>
          </c:tx>
          <c:val>
            <c:numRef>
              <c:f>('Disseny Alcoi'!$K$2,'Disseny Alcoi'!$K$7,'Disseny Alcoi'!$K$13,'Disseny Alcoi'!$K$19,'Disseny Alcoi'!$K$25)</c:f>
              <c:numCache>
                <c:formatCode>0.0</c:formatCode>
                <c:ptCount val="5"/>
                <c:pt idx="0">
                  <c:v>10.22727272727273</c:v>
                </c:pt>
                <c:pt idx="1">
                  <c:v>12.74509803921569</c:v>
                </c:pt>
                <c:pt idx="2">
                  <c:v>12.04819277108434</c:v>
                </c:pt>
                <c:pt idx="3">
                  <c:v>12.5</c:v>
                </c:pt>
                <c:pt idx="4" formatCode="General">
                  <c:v>6.61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7578280"/>
        <c:axId val="2107581336"/>
      </c:lineChart>
      <c:catAx>
        <c:axId val="2107578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7581336"/>
        <c:crosses val="autoZero"/>
        <c:auto val="1"/>
        <c:lblAlgn val="ctr"/>
        <c:lblOffset val="100"/>
        <c:noMultiLvlLbl val="0"/>
      </c:catAx>
      <c:valAx>
        <c:axId val="21075813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7578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DISSENY ALCOI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'Disseny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('Disseny Alcoi'!$A$4,'Disseny Alcoi'!$A$10,'Disseny Alcoi'!$A$15,'Disseny Alcoi'!$A$21,'Disseny Alcoi'!$A$26)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('Disseny Alcoi'!$I$3,'Disseny Alcoi'!$I$8,'Disseny Alcoi'!$I$14,'Disseny Alcoi'!$I$20,'Disseny Alcoi'!$I$26)</c:f>
              <c:numCache>
                <c:formatCode>0.0</c:formatCode>
                <c:ptCount val="5"/>
                <c:pt idx="0">
                  <c:v>76.38888888888889</c:v>
                </c:pt>
                <c:pt idx="1">
                  <c:v>83.33333333333333</c:v>
                </c:pt>
                <c:pt idx="2">
                  <c:v>73.75</c:v>
                </c:pt>
                <c:pt idx="3">
                  <c:v>75.30864197530864</c:v>
                </c:pt>
                <c:pt idx="4" formatCode="General">
                  <c:v>72.28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'Disseny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('Disseny Alcoi'!$A$4,'Disseny Alcoi'!$A$10,'Disseny Alcoi'!$A$15,'Disseny Alcoi'!$A$21,'Disseny Alcoi'!$A$26)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('Disseny Alcoi'!$J$3,'Disseny Alcoi'!$J$8,'Disseny Alcoi'!$J$14,'Disseny Alcoi'!$J$20,'Disseny Alcoi'!$J$26)</c:f>
              <c:numCache>
                <c:formatCode>0.0</c:formatCode>
                <c:ptCount val="5"/>
                <c:pt idx="0">
                  <c:v>15.27777777777778</c:v>
                </c:pt>
                <c:pt idx="1">
                  <c:v>8.333333333333333</c:v>
                </c:pt>
                <c:pt idx="2">
                  <c:v>13.75</c:v>
                </c:pt>
                <c:pt idx="3">
                  <c:v>13.58024691358025</c:v>
                </c:pt>
                <c:pt idx="4" formatCode="General">
                  <c:v>13.25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'Disseny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('Disseny Alcoi'!$A$4,'Disseny Alcoi'!$A$10,'Disseny Alcoi'!$A$15,'Disseny Alcoi'!$A$21,'Disseny Alcoi'!$A$26)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('Disseny Alcoi'!$K$3,'Disseny Alcoi'!$K$8,'Disseny Alcoi'!$K$14,'Disseny Alcoi'!$K$20,'Disseny Alcoi'!$K$26)</c:f>
              <c:numCache>
                <c:formatCode>0.0</c:formatCode>
                <c:ptCount val="5"/>
                <c:pt idx="0">
                  <c:v>8.333333333333333</c:v>
                </c:pt>
                <c:pt idx="1">
                  <c:v>8.333333333333333</c:v>
                </c:pt>
                <c:pt idx="2">
                  <c:v>12.5</c:v>
                </c:pt>
                <c:pt idx="3">
                  <c:v>11.11111111111111</c:v>
                </c:pt>
                <c:pt idx="4" formatCode="General">
                  <c:v>14.47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9547048"/>
        <c:axId val="2109550104"/>
      </c:lineChart>
      <c:catAx>
        <c:axId val="2109547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9550104"/>
        <c:crosses val="autoZero"/>
        <c:auto val="1"/>
        <c:lblAlgn val="ctr"/>
        <c:lblOffset val="100"/>
        <c:noMultiLvlLbl val="0"/>
      </c:catAx>
      <c:valAx>
        <c:axId val="21095501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9547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DISSENY ALCOI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'Disseny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('Disseny Alcoi'!$A$3,'Disseny Alcoi'!$A$10,'Disseny Alcoi'!$A$15,'Disseny Alcoi'!$A$21,'Disseny Alcoi'!$A$26)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('Disseny Alcoi'!$I$4,'Disseny Alcoi'!$I$9,'Disseny Alcoi'!$I$15,'Disseny Alcoi'!$I$21,'Disseny Alcoi'!$I$27)</c:f>
              <c:numCache>
                <c:formatCode>0.0</c:formatCode>
                <c:ptCount val="5"/>
                <c:pt idx="0">
                  <c:v>63.63636363636363</c:v>
                </c:pt>
                <c:pt idx="1">
                  <c:v>65.7142857142857</c:v>
                </c:pt>
                <c:pt idx="2">
                  <c:v>66.10169491525424</c:v>
                </c:pt>
                <c:pt idx="3">
                  <c:v>73.13432835820896</c:v>
                </c:pt>
                <c:pt idx="4" formatCode="General">
                  <c:v>69.49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'Disseny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('Disseny Alcoi'!$A$3,'Disseny Alcoi'!$A$10,'Disseny Alcoi'!$A$15,'Disseny Alcoi'!$A$21,'Disseny Alcoi'!$A$26)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('Disseny Alcoi'!$J$4,'Disseny Alcoi'!$J$9,'Disseny Alcoi'!$J$15,'Disseny Alcoi'!$J$21,'Disseny Alcoi'!$J$27)</c:f>
              <c:numCache>
                <c:formatCode>0.0</c:formatCode>
                <c:ptCount val="5"/>
                <c:pt idx="0">
                  <c:v>23.63636363636364</c:v>
                </c:pt>
                <c:pt idx="1">
                  <c:v>25.71428571428571</c:v>
                </c:pt>
                <c:pt idx="2">
                  <c:v>13.5593220338983</c:v>
                </c:pt>
                <c:pt idx="3">
                  <c:v>16.41791044776119</c:v>
                </c:pt>
                <c:pt idx="4" formatCode="General">
                  <c:v>15.25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'Disseny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('Disseny Alcoi'!$A$3,'Disseny Alcoi'!$A$10,'Disseny Alcoi'!$A$15,'Disseny Alcoi'!$A$21,'Disseny Alcoi'!$A$26)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('Disseny Alcoi'!$K$4,'Disseny Alcoi'!$K$9,'Disseny Alcoi'!$K$15,'Disseny Alcoi'!$K$21,'Disseny Alcoi'!$K$27)</c:f>
              <c:numCache>
                <c:formatCode>0.0</c:formatCode>
                <c:ptCount val="5"/>
                <c:pt idx="0">
                  <c:v>12.72727272727273</c:v>
                </c:pt>
                <c:pt idx="1">
                  <c:v>8.571428571428571</c:v>
                </c:pt>
                <c:pt idx="2">
                  <c:v>20.33898305084746</c:v>
                </c:pt>
                <c:pt idx="3">
                  <c:v>10.44776119402985</c:v>
                </c:pt>
                <c:pt idx="4" formatCode="General">
                  <c:v>15.26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0652104"/>
        <c:axId val="2110655160"/>
      </c:lineChart>
      <c:catAx>
        <c:axId val="2110652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0655160"/>
        <c:crosses val="autoZero"/>
        <c:auto val="1"/>
        <c:lblAlgn val="ctr"/>
        <c:lblOffset val="100"/>
        <c:noMultiLvlLbl val="0"/>
      </c:catAx>
      <c:valAx>
        <c:axId val="21106551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0652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DISSENY ALCOI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'Disseny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('Disseny Alcoi'!$A$9,'Disseny Alcoi'!$A$15,'Disseny Alcoi'!$A$22,'Disseny Alcoi'!$A$27)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('Disseny Alcoi'!$I$10,'Disseny Alcoi'!$I$16,'Disseny Alcoi'!$I$22,'Disseny Alcoi'!$I$28)</c:f>
              <c:numCache>
                <c:formatCode>0.0</c:formatCode>
                <c:ptCount val="4"/>
                <c:pt idx="0">
                  <c:v>45.45454545454545</c:v>
                </c:pt>
                <c:pt idx="1">
                  <c:v>50.87719298245614</c:v>
                </c:pt>
                <c:pt idx="2">
                  <c:v>54.05405405405406</c:v>
                </c:pt>
                <c:pt idx="3" formatCode="General">
                  <c:v>67.74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'Disseny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('Disseny Alcoi'!$A$9,'Disseny Alcoi'!$A$15,'Disseny Alcoi'!$A$22,'Disseny Alcoi'!$A$27)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('Disseny Alcoi'!$J$10,'Disseny Alcoi'!$J$16,'Disseny Alcoi'!$J$22,'Disseny Alcoi'!$J$28)</c:f>
              <c:numCache>
                <c:formatCode>0.0</c:formatCode>
                <c:ptCount val="4"/>
                <c:pt idx="0">
                  <c:v>16.88311688311688</c:v>
                </c:pt>
                <c:pt idx="1">
                  <c:v>24.56140350877193</c:v>
                </c:pt>
                <c:pt idx="2">
                  <c:v>15.31531531531532</c:v>
                </c:pt>
                <c:pt idx="3" formatCode="General">
                  <c:v>17.2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'Disseny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('Disseny Alcoi'!$A$9,'Disseny Alcoi'!$A$15,'Disseny Alcoi'!$A$22,'Disseny Alcoi'!$A$27)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('Disseny Alcoi'!$K$10,'Disseny Alcoi'!$K$16,'Disseny Alcoi'!$K$22,'Disseny Alcoi'!$K$28)</c:f>
              <c:numCache>
                <c:formatCode>0.0</c:formatCode>
                <c:ptCount val="4"/>
                <c:pt idx="0">
                  <c:v>37.66233766233766</c:v>
                </c:pt>
                <c:pt idx="1">
                  <c:v>24.56140350877193</c:v>
                </c:pt>
                <c:pt idx="2">
                  <c:v>30.63063063063063</c:v>
                </c:pt>
                <c:pt idx="3" formatCode="General">
                  <c:v>15.06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0724312"/>
        <c:axId val="2110727368"/>
      </c:lineChart>
      <c:catAx>
        <c:axId val="2110724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0727368"/>
        <c:crosses val="autoZero"/>
        <c:auto val="1"/>
        <c:lblAlgn val="ctr"/>
        <c:lblOffset val="100"/>
        <c:noMultiLvlLbl val="0"/>
      </c:catAx>
      <c:valAx>
        <c:axId val="21107273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0724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TOAL</a:t>
            </a:r>
            <a:r>
              <a:rPr lang="es-ES" baseline="0"/>
              <a:t> DISENY ALCOI</a:t>
            </a:r>
            <a:endParaRPr lang="es-E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'Disseny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('Disseny Alcoi'!$A$3,'Disseny Alcoi'!$A$8,'Disseny Alcoi'!$A$14:$A$15,'Disseny Alcoi'!$A$19,'Disseny Alcoi'!$A$26)</c:f>
              <c:numCache>
                <c:formatCode>General</c:formatCode>
                <c:ptCount val="6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2013.0</c:v>
                </c:pt>
                <c:pt idx="4">
                  <c:v>2014.0</c:v>
                </c:pt>
                <c:pt idx="5">
                  <c:v>2015.0</c:v>
                </c:pt>
              </c:numCache>
            </c:numRef>
          </c:cat>
          <c:val>
            <c:numRef>
              <c:f>('Disseny Alcoi'!$I$5,'Disseny Alcoi'!$I$11,'Disseny Alcoi'!$I$17,'Disseny Alcoi'!$I$23,'Disseny Alcoi'!$I$29)</c:f>
              <c:numCache>
                <c:formatCode>0.0</c:formatCode>
                <c:ptCount val="5"/>
                <c:pt idx="0">
                  <c:v>76.74418604651163</c:v>
                </c:pt>
                <c:pt idx="1">
                  <c:v>68.84735202492211</c:v>
                </c:pt>
                <c:pt idx="2">
                  <c:v>65.17857142857143</c:v>
                </c:pt>
                <c:pt idx="3">
                  <c:v>68.01152737752162</c:v>
                </c:pt>
                <c:pt idx="4" formatCode="0.00">
                  <c:v>73.60703812316716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'Disseny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('Disseny Alcoi'!$A$3,'Disseny Alcoi'!$A$8,'Disseny Alcoi'!$A$14:$A$15,'Disseny Alcoi'!$A$19,'Disseny Alcoi'!$A$26)</c:f>
              <c:numCache>
                <c:formatCode>General</c:formatCode>
                <c:ptCount val="6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2013.0</c:v>
                </c:pt>
                <c:pt idx="4">
                  <c:v>2014.0</c:v>
                </c:pt>
                <c:pt idx="5">
                  <c:v>2015.0</c:v>
                </c:pt>
              </c:numCache>
            </c:numRef>
          </c:cat>
          <c:val>
            <c:numRef>
              <c:f>('Disseny Alcoi'!$J$5,'Disseny Alcoi'!$J$11,'Disseny Alcoi'!$J$17,'Disseny Alcoi'!$J$23,'Disseny Alcoi'!$J$29)</c:f>
              <c:numCache>
                <c:formatCode>0.0</c:formatCode>
                <c:ptCount val="5"/>
                <c:pt idx="0">
                  <c:v>13.02325581395349</c:v>
                </c:pt>
                <c:pt idx="1">
                  <c:v>14.33021806853583</c:v>
                </c:pt>
                <c:pt idx="2">
                  <c:v>16.96428571428572</c:v>
                </c:pt>
                <c:pt idx="3">
                  <c:v>14.40922190201729</c:v>
                </c:pt>
                <c:pt idx="4" formatCode="0.00">
                  <c:v>14.07624633431085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'Disseny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('Disseny Alcoi'!$A$3,'Disseny Alcoi'!$A$8,'Disseny Alcoi'!$A$14:$A$15,'Disseny Alcoi'!$A$19,'Disseny Alcoi'!$A$26)</c:f>
              <c:numCache>
                <c:formatCode>General</c:formatCode>
                <c:ptCount val="6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2013.0</c:v>
                </c:pt>
                <c:pt idx="4">
                  <c:v>2014.0</c:v>
                </c:pt>
                <c:pt idx="5">
                  <c:v>2015.0</c:v>
                </c:pt>
              </c:numCache>
            </c:numRef>
          </c:cat>
          <c:val>
            <c:numRef>
              <c:f>('Disseny Alcoi'!$K$5,'Disseny Alcoi'!$K$11,'Disseny Alcoi'!$K$17,'Disseny Alcoi'!$K$23,'Disseny Alcoi'!$K$29)</c:f>
              <c:numCache>
                <c:formatCode>0.0</c:formatCode>
                <c:ptCount val="5"/>
                <c:pt idx="0">
                  <c:v>10.23255813953488</c:v>
                </c:pt>
                <c:pt idx="1">
                  <c:v>16.82242990654206</c:v>
                </c:pt>
                <c:pt idx="2">
                  <c:v>17.85714285714286</c:v>
                </c:pt>
                <c:pt idx="3">
                  <c:v>17.57925072046109</c:v>
                </c:pt>
                <c:pt idx="4" formatCode="0.00">
                  <c:v>12.31671554252199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9618456"/>
        <c:axId val="2109621576"/>
      </c:lineChart>
      <c:catAx>
        <c:axId val="2109618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9621576"/>
        <c:crosses val="autoZero"/>
        <c:auto val="1"/>
        <c:lblAlgn val="ctr"/>
        <c:lblOffset val="100"/>
        <c:noMultiLvlLbl val="0"/>
      </c:catAx>
      <c:valAx>
        <c:axId val="21096215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9618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ELECTRÒNICA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Electròn!$I$1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(Electròn!$A$3,Electròn!$A$8,Electròn!$A$14,Electròn!$A$18,Electròn!$A$26)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4">
                  <c:v>2015.0</c:v>
                </c:pt>
              </c:numCache>
            </c:numRef>
          </c:cat>
          <c:val>
            <c:numRef>
              <c:f>(Electròn!$I$2,Electròn!$I$7,Electròn!$I$13,Electròn!$I$19,Electròn!$I$25)</c:f>
              <c:numCache>
                <c:formatCode>0.0</c:formatCode>
                <c:ptCount val="5"/>
                <c:pt idx="0">
                  <c:v>79.31034482758621</c:v>
                </c:pt>
                <c:pt idx="1">
                  <c:v>79.32960893854748</c:v>
                </c:pt>
                <c:pt idx="2">
                  <c:v>81.76470588235294</c:v>
                </c:pt>
                <c:pt idx="3">
                  <c:v>80.50314465408804</c:v>
                </c:pt>
                <c:pt idx="4" formatCode="General">
                  <c:v>75.59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Electròn!$J$1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(Electròn!$A$3,Electròn!$A$8,Electròn!$A$14,Electròn!$A$18,Electròn!$A$26)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4">
                  <c:v>2015.0</c:v>
                </c:pt>
              </c:numCache>
            </c:numRef>
          </c:cat>
          <c:val>
            <c:numRef>
              <c:f>(Electròn!$J$2,Electròn!$J$7,Electròn!$J$13,Electròn!$J$19,Electròn!$J$25)</c:f>
              <c:numCache>
                <c:formatCode>0.0</c:formatCode>
                <c:ptCount val="5"/>
                <c:pt idx="0">
                  <c:v>10.3448275862069</c:v>
                </c:pt>
                <c:pt idx="1">
                  <c:v>7.82122905027933</c:v>
                </c:pt>
                <c:pt idx="2">
                  <c:v>7.647058823529412</c:v>
                </c:pt>
                <c:pt idx="3">
                  <c:v>9.433962264150943</c:v>
                </c:pt>
                <c:pt idx="4" formatCode="General">
                  <c:v>10.71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Electròn!$K$1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(Electròn!$A$3,Electròn!$A$8,Electròn!$A$14,Electròn!$A$18,Electròn!$A$26)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4">
                  <c:v>2015.0</c:v>
                </c:pt>
              </c:numCache>
            </c:numRef>
          </c:cat>
          <c:val>
            <c:numRef>
              <c:f>(Electròn!$K$2,Electròn!$K$7,Electròn!$K$13,Electròn!$K$19,Electròn!$K$25)</c:f>
              <c:numCache>
                <c:formatCode>0.0</c:formatCode>
                <c:ptCount val="5"/>
                <c:pt idx="0">
                  <c:v>10.3448275862069</c:v>
                </c:pt>
                <c:pt idx="1">
                  <c:v>12.84916201117318</c:v>
                </c:pt>
                <c:pt idx="2">
                  <c:v>10.58823529411765</c:v>
                </c:pt>
                <c:pt idx="3">
                  <c:v>10.06289308176101</c:v>
                </c:pt>
                <c:pt idx="4" formatCode="General">
                  <c:v>13.7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7661448"/>
        <c:axId val="2107658376"/>
      </c:lineChart>
      <c:catAx>
        <c:axId val="2107661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7658376"/>
        <c:crosses val="autoZero"/>
        <c:auto val="1"/>
        <c:lblAlgn val="ctr"/>
        <c:lblOffset val="100"/>
        <c:noMultiLvlLbl val="0"/>
      </c:catAx>
      <c:valAx>
        <c:axId val="21076583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7661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ELECTRÒNICA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Electròn!$I$1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(Electròn!$A$3,Electròn!$A$10,Electròn!$A$15,Electròn!$A$20,Electròn!$A$26)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(Electròn!$I$3,Electròn!$I$8,Electròn!$I$14,Electròn!$I$20,Electròn!$I$26)</c:f>
              <c:numCache>
                <c:formatCode>0.0</c:formatCode>
                <c:ptCount val="5"/>
                <c:pt idx="0">
                  <c:v>70.05988023952096</c:v>
                </c:pt>
                <c:pt idx="1">
                  <c:v>79.48717948717948</c:v>
                </c:pt>
                <c:pt idx="2">
                  <c:v>85.11904761904762</c:v>
                </c:pt>
                <c:pt idx="3">
                  <c:v>80.60606060606061</c:v>
                </c:pt>
                <c:pt idx="4" formatCode="General">
                  <c:v>79.24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Electròn!$J$1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(Electròn!$A$3,Electròn!$A$10,Electròn!$A$15,Electròn!$A$20,Electròn!$A$26)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(Electròn!$J$3,Electròn!$J$8,Electròn!$J$14,Electròn!$J$20,Electròn!$J$26)</c:f>
              <c:numCache>
                <c:formatCode>0.0</c:formatCode>
                <c:ptCount val="5"/>
                <c:pt idx="0">
                  <c:v>15.5688622754491</c:v>
                </c:pt>
                <c:pt idx="1">
                  <c:v>7.692307692307692</c:v>
                </c:pt>
                <c:pt idx="2">
                  <c:v>8.928571428571429</c:v>
                </c:pt>
                <c:pt idx="3">
                  <c:v>7.272727272727272</c:v>
                </c:pt>
                <c:pt idx="4" formatCode="General">
                  <c:v>8.8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Electròn!$K$1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(Electròn!$A$3,Electròn!$A$10,Electròn!$A$15,Electròn!$A$20,Electròn!$A$26)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(Electròn!$K$3,Electròn!$K$8,Electròn!$K$14,Electròn!$K$20,Electròn!$K$26)</c:f>
              <c:numCache>
                <c:formatCode>0.0</c:formatCode>
                <c:ptCount val="5"/>
                <c:pt idx="0">
                  <c:v>14.37125748502994</c:v>
                </c:pt>
                <c:pt idx="1">
                  <c:v>12.82051282051282</c:v>
                </c:pt>
                <c:pt idx="2">
                  <c:v>5.952380952380953</c:v>
                </c:pt>
                <c:pt idx="3">
                  <c:v>12.12121212121212</c:v>
                </c:pt>
                <c:pt idx="4" formatCode="General">
                  <c:v>11.96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7601448"/>
        <c:axId val="2107600424"/>
      </c:lineChart>
      <c:catAx>
        <c:axId val="2107601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7600424"/>
        <c:crosses val="autoZero"/>
        <c:auto val="1"/>
        <c:lblAlgn val="ctr"/>
        <c:lblOffset val="100"/>
        <c:noMultiLvlLbl val="0"/>
      </c:catAx>
      <c:valAx>
        <c:axId val="21076004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7601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ELECTRÒNICA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Electròn!$I$1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(Electròn!$A$2,Electròn!$A$9,Electròn!$A$15,Electròn!$A$21,Electròn!$A$26)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(Electròn!$I$4,Electròn!$I$9,Electròn!$I$15,Electròn!$I$21,Electròn!$I$27)</c:f>
              <c:numCache>
                <c:formatCode>0.0</c:formatCode>
                <c:ptCount val="5"/>
                <c:pt idx="0">
                  <c:v>80.43478260869565</c:v>
                </c:pt>
                <c:pt idx="1">
                  <c:v>70.3125</c:v>
                </c:pt>
                <c:pt idx="2">
                  <c:v>78.19548872180451</c:v>
                </c:pt>
                <c:pt idx="3">
                  <c:v>81.13207547169812</c:v>
                </c:pt>
                <c:pt idx="4" formatCode="General">
                  <c:v>74.19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Electròn!$J$1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(Electròn!$A$2,Electròn!$A$9,Electròn!$A$15,Electròn!$A$21,Electròn!$A$26)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(Electròn!$J$4,Electròn!$J$9,Electròn!$J$15,Electròn!$J$21,Electròn!$J$27)</c:f>
              <c:numCache>
                <c:formatCode>0.0</c:formatCode>
                <c:ptCount val="5"/>
                <c:pt idx="0">
                  <c:v>0.0</c:v>
                </c:pt>
                <c:pt idx="1">
                  <c:v>14.84375</c:v>
                </c:pt>
                <c:pt idx="2">
                  <c:v>10.52631578947368</c:v>
                </c:pt>
                <c:pt idx="3">
                  <c:v>9.433962264150943</c:v>
                </c:pt>
                <c:pt idx="4" formatCode="General">
                  <c:v>9.03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Electròn!$K$1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(Electròn!$A$2,Electròn!$A$9,Electròn!$A$15,Electròn!$A$21,Electròn!$A$26)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(Electròn!$K$4,Electròn!$K$9,Electròn!$K$15,Electròn!$K$21,Electròn!$K$27)</c:f>
              <c:numCache>
                <c:formatCode>0.0</c:formatCode>
                <c:ptCount val="5"/>
                <c:pt idx="0">
                  <c:v>19.56521739130435</c:v>
                </c:pt>
                <c:pt idx="1">
                  <c:v>14.84375</c:v>
                </c:pt>
                <c:pt idx="2">
                  <c:v>11.2781954887218</c:v>
                </c:pt>
                <c:pt idx="3">
                  <c:v>9.433962264150943</c:v>
                </c:pt>
                <c:pt idx="4" formatCode="General">
                  <c:v>16.78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0764296"/>
        <c:axId val="2109765672"/>
      </c:lineChart>
      <c:catAx>
        <c:axId val="2110764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9765672"/>
        <c:crosses val="autoZero"/>
        <c:auto val="1"/>
        <c:lblAlgn val="ctr"/>
        <c:lblOffset val="100"/>
        <c:noMultiLvlLbl val="0"/>
      </c:catAx>
      <c:valAx>
        <c:axId val="21097656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0764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ELECTRÒNICA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Electròn!$I$1</c:f>
              <c:strCache>
                <c:ptCount val="1"/>
                <c:pt idx="0">
                  <c:v>%CASTELLÀ</c:v>
                </c:pt>
              </c:strCache>
            </c:strRef>
          </c:tx>
          <c:cat>
            <c:multiLvlStrRef>
              <c:f>(Electròn!#REF!,Electròn!$A$10,Electròn!$A$15,Electròn!$A$20)</c:f>
            </c:multiLvlStrRef>
          </c:cat>
          <c:val>
            <c:numRef>
              <c:f>(Electròn!$I$4,Electròn!$I$10,Electròn!$I$16,Electròn!$I$22)</c:f>
              <c:numCache>
                <c:formatCode>0.0</c:formatCode>
                <c:ptCount val="4"/>
                <c:pt idx="0">
                  <c:v>80.43478260869565</c:v>
                </c:pt>
                <c:pt idx="1">
                  <c:v>68.18181818181818</c:v>
                </c:pt>
                <c:pt idx="2">
                  <c:v>64.32432432432432</c:v>
                </c:pt>
                <c:pt idx="3">
                  <c:v>69.23076923076923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Electròn!$J$1</c:f>
              <c:strCache>
                <c:ptCount val="1"/>
                <c:pt idx="0">
                  <c:v>%VALENCIÀ</c:v>
                </c:pt>
              </c:strCache>
            </c:strRef>
          </c:tx>
          <c:cat>
            <c:multiLvlStrRef>
              <c:f>(Electròn!#REF!,Electròn!$A$10,Electròn!$A$15,Electròn!$A$20)</c:f>
            </c:multiLvlStrRef>
          </c:cat>
          <c:val>
            <c:numRef>
              <c:f>(Electròn!$J$4,Electròn!$J$10,Electròn!$J$16,Electròn!$J$22)</c:f>
              <c:numCache>
                <c:formatCode>0.0</c:formatCode>
                <c:ptCount val="4"/>
                <c:pt idx="0">
                  <c:v>0.0</c:v>
                </c:pt>
                <c:pt idx="1">
                  <c:v>13.63636363636364</c:v>
                </c:pt>
                <c:pt idx="2">
                  <c:v>18.91891891891892</c:v>
                </c:pt>
                <c:pt idx="3">
                  <c:v>9.95475113122172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Electròn!$K$1</c:f>
              <c:strCache>
                <c:ptCount val="1"/>
                <c:pt idx="0">
                  <c:v>%INDISTINT</c:v>
                </c:pt>
              </c:strCache>
            </c:strRef>
          </c:tx>
          <c:cat>
            <c:multiLvlStrRef>
              <c:f>(Electròn!#REF!,Electròn!$A$10,Electròn!$A$15,Electròn!$A$20)</c:f>
            </c:multiLvlStrRef>
          </c:cat>
          <c:val>
            <c:numRef>
              <c:f>(Electròn!$K$4,Electròn!$K$10,Electròn!$K$16,Electròn!$K$22)</c:f>
              <c:numCache>
                <c:formatCode>0.0</c:formatCode>
                <c:ptCount val="4"/>
                <c:pt idx="0">
                  <c:v>19.56521739130435</c:v>
                </c:pt>
                <c:pt idx="1">
                  <c:v>18.18181818181818</c:v>
                </c:pt>
                <c:pt idx="2">
                  <c:v>16.75675675675676</c:v>
                </c:pt>
                <c:pt idx="3">
                  <c:v>20.81447963800905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1863720"/>
        <c:axId val="2111866840"/>
      </c:lineChart>
      <c:catAx>
        <c:axId val="2111863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1866840"/>
        <c:crosses val="autoZero"/>
        <c:auto val="1"/>
        <c:lblAlgn val="ctr"/>
        <c:lblOffset val="100"/>
        <c:noMultiLvlLbl val="0"/>
      </c:catAx>
      <c:valAx>
        <c:axId val="21118668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1863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</a:t>
            </a:r>
            <a:r>
              <a:rPr lang="es-ES" baseline="0"/>
              <a:t> QUIMICA ALCOI</a:t>
            </a:r>
            <a:endParaRPr lang="es-E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'Química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('Química Alcoi'!$A$6,'Química Alcoi'!$A$11,'Química Alcoi'!$A$17,'Química Alcoi'!$A$23)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('Química Alcoi'!$I$8,'Química Alcoi'!$I$13,'Química Alcoi'!$I$19,'Química Alcoi'!$I$25)</c:f>
              <c:numCache>
                <c:formatCode>0.0</c:formatCode>
                <c:ptCount val="4"/>
                <c:pt idx="0">
                  <c:v>30.76923076923077</c:v>
                </c:pt>
                <c:pt idx="1">
                  <c:v>38.0952380952381</c:v>
                </c:pt>
                <c:pt idx="2">
                  <c:v>37.93103448275862</c:v>
                </c:pt>
                <c:pt idx="3" formatCode="General">
                  <c:v>46.51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'Química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('Química Alcoi'!$A$6,'Química Alcoi'!$A$11,'Química Alcoi'!$A$17,'Química Alcoi'!$A$23)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('Química Alcoi'!$J$8,'Química Alcoi'!$J$13,'Química Alcoi'!$J$19,'Química Alcoi'!$J$25)</c:f>
              <c:numCache>
                <c:formatCode>0.0</c:formatCode>
                <c:ptCount val="4"/>
                <c:pt idx="0">
                  <c:v>33.33333333333334</c:v>
                </c:pt>
                <c:pt idx="1">
                  <c:v>42.85714285714285</c:v>
                </c:pt>
                <c:pt idx="2">
                  <c:v>27.58620689655172</c:v>
                </c:pt>
                <c:pt idx="3" formatCode="General">
                  <c:v>23.25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'Química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('Química Alcoi'!$A$6,'Química Alcoi'!$A$11,'Química Alcoi'!$A$17,'Química Alcoi'!$A$23)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('Química Alcoi'!$K$8,'Química Alcoi'!$K$13,'Química Alcoi'!$K$19,'Química Alcoi'!$K$25)</c:f>
              <c:numCache>
                <c:formatCode>0.0</c:formatCode>
                <c:ptCount val="4"/>
                <c:pt idx="0">
                  <c:v>35.8974358974359</c:v>
                </c:pt>
                <c:pt idx="1">
                  <c:v>19.04761904761905</c:v>
                </c:pt>
                <c:pt idx="2">
                  <c:v>34.48275862068966</c:v>
                </c:pt>
                <c:pt idx="3" formatCode="General">
                  <c:v>30.24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9911880"/>
        <c:axId val="2109914936"/>
      </c:lineChart>
      <c:catAx>
        <c:axId val="2109911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9914936"/>
        <c:crosses val="autoZero"/>
        <c:auto val="1"/>
        <c:lblAlgn val="ctr"/>
        <c:lblOffset val="100"/>
        <c:noMultiLvlLbl val="0"/>
      </c:catAx>
      <c:valAx>
        <c:axId val="21099149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9911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TOTAL ELECTRÒNICA VERA </a:t>
            </a:r>
            <a:endParaRPr lang="es-ES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Electròn!$I$1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(Electròn!$A$3,Electròn!$A$8,Electròn!$A$15,Electròn!$A$20,Electròn!$A$25)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(Electròn!$I$5,Electròn!$I$11,Electròn!$I$17,Electròn!$I$23,Electròn!$I$29)</c:f>
              <c:numCache>
                <c:formatCode>0.0</c:formatCode>
                <c:ptCount val="5"/>
                <c:pt idx="0">
                  <c:v>75.45219638242894</c:v>
                </c:pt>
                <c:pt idx="1">
                  <c:v>75.80340264650283</c:v>
                </c:pt>
                <c:pt idx="2">
                  <c:v>76.98170731707317</c:v>
                </c:pt>
                <c:pt idx="3">
                  <c:v>77.13068181818181</c:v>
                </c:pt>
                <c:pt idx="4" formatCode="0.00">
                  <c:v>74.49567723342939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Electròn!$J$1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(Electròn!$A$3,Electròn!$A$8,Electròn!$A$15,Electròn!$A$20,Electròn!$A$25)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(Electròn!$J$5,Electròn!$J$11,Electròn!$J$17,Electròn!$J$23,Electròn!$J$29)</c:f>
              <c:numCache>
                <c:formatCode>0.0</c:formatCode>
                <c:ptCount val="5"/>
                <c:pt idx="0">
                  <c:v>11.36950904392765</c:v>
                </c:pt>
                <c:pt idx="1">
                  <c:v>10.20793950850662</c:v>
                </c:pt>
                <c:pt idx="2">
                  <c:v>11.73780487804878</c:v>
                </c:pt>
                <c:pt idx="3">
                  <c:v>9.09090909090909</c:v>
                </c:pt>
                <c:pt idx="4" formatCode="0.00">
                  <c:v>10.0864553314121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Electròn!$K$1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(Electròn!$A$3,Electròn!$A$8,Electròn!$A$15,Electròn!$A$20,Electròn!$A$25)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(Electròn!$K$5,Electròn!$K$11,Electròn!$K$17,Electròn!$K$23,Electròn!$K$29)</c:f>
              <c:numCache>
                <c:formatCode>0.0</c:formatCode>
                <c:ptCount val="5"/>
                <c:pt idx="0">
                  <c:v>13.17829457364341</c:v>
                </c:pt>
                <c:pt idx="1">
                  <c:v>13.98865784499055</c:v>
                </c:pt>
                <c:pt idx="2">
                  <c:v>11.28048780487805</c:v>
                </c:pt>
                <c:pt idx="3">
                  <c:v>13.7784090909091</c:v>
                </c:pt>
                <c:pt idx="4" formatCode="0.00">
                  <c:v>15.4178674351585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9660024"/>
        <c:axId val="2109663192"/>
      </c:lineChart>
      <c:catAx>
        <c:axId val="2109660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9663192"/>
        <c:crosses val="autoZero"/>
        <c:auto val="1"/>
        <c:lblAlgn val="ctr"/>
        <c:lblOffset val="100"/>
        <c:noMultiLvlLbl val="0"/>
      </c:catAx>
      <c:valAx>
        <c:axId val="21096631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9660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ELÈCTRICA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Elèctrica!$I$1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(Elèctrica!$A$6,Elèctrica!$A$14,Elèctrica!$A$25,Elèctrica!$A$33,Elèctrica!$A$42)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(Elèctrica!$I$2,Elèctrica!$I$10,Elèctrica!$I$20,Elèctrica!$I$30,Elèctrica!$I$40)</c:f>
              <c:numCache>
                <c:formatCode>0.0</c:formatCode>
                <c:ptCount val="5"/>
                <c:pt idx="0">
                  <c:v>78.35051546391753</c:v>
                </c:pt>
                <c:pt idx="1">
                  <c:v>74.19354838709677</c:v>
                </c:pt>
                <c:pt idx="2">
                  <c:v>66.98113207547169</c:v>
                </c:pt>
                <c:pt idx="3">
                  <c:v>78.49462365591398</c:v>
                </c:pt>
                <c:pt idx="4" formatCode="General">
                  <c:v>81.91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Elèctrica!$J$1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(Elèctrica!$A$6,Elèctrica!$A$14,Elèctrica!$A$25,Elèctrica!$A$33,Elèctrica!$A$42)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(Elèctrica!$J$2,Elèctrica!$J$10,Elèctrica!$J$20,Elèctrica!$J$30,Elèctrica!$J$40)</c:f>
              <c:numCache>
                <c:formatCode>0.0</c:formatCode>
                <c:ptCount val="5"/>
                <c:pt idx="0">
                  <c:v>5.154639175257732</c:v>
                </c:pt>
                <c:pt idx="1">
                  <c:v>8.602150537634407</c:v>
                </c:pt>
                <c:pt idx="2">
                  <c:v>7.547169811320755</c:v>
                </c:pt>
                <c:pt idx="3">
                  <c:v>7.526881720430108</c:v>
                </c:pt>
                <c:pt idx="4" formatCode="General">
                  <c:v>12.76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Elèctrica!$K$1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(Elèctrica!$A$6,Elèctrica!$A$14,Elèctrica!$A$25,Elèctrica!$A$33,Elèctrica!$A$42)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(Elèctrica!$K$2,Elèctrica!$K$10,Elèctrica!$K$20,Elèctrica!$K$30,Elèctrica!$K$40)</c:f>
              <c:numCache>
                <c:formatCode>0.0</c:formatCode>
                <c:ptCount val="5"/>
                <c:pt idx="0">
                  <c:v>16.49484536082474</c:v>
                </c:pt>
                <c:pt idx="1">
                  <c:v>17.20430107526882</c:v>
                </c:pt>
                <c:pt idx="2">
                  <c:v>25.47169811320755</c:v>
                </c:pt>
                <c:pt idx="3">
                  <c:v>13.97849462365591</c:v>
                </c:pt>
                <c:pt idx="4" formatCode="General">
                  <c:v>5.33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6604040"/>
        <c:axId val="2106600744"/>
      </c:lineChart>
      <c:catAx>
        <c:axId val="2106604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6600744"/>
        <c:crosses val="autoZero"/>
        <c:auto val="1"/>
        <c:lblAlgn val="ctr"/>
        <c:lblOffset val="100"/>
        <c:noMultiLvlLbl val="0"/>
      </c:catAx>
      <c:valAx>
        <c:axId val="210660074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6604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ELÈCTRICA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Elèctrica!$I$1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(Elèctrica!$A$6,Elèctrica!$A$15,Elèctrica!$A$27,Elèctrica!$A$34,Elèctrica!$A$43)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(Elèctrica!$I$3,Elèctrica!$I$11,Elèctrica!$I$21,Elèctrica!$I$31,Elèctrica!$I$41)</c:f>
              <c:numCache>
                <c:formatCode>0.0</c:formatCode>
                <c:ptCount val="5"/>
                <c:pt idx="0">
                  <c:v>73.52941176470588</c:v>
                </c:pt>
                <c:pt idx="1">
                  <c:v>80.45977011494253</c:v>
                </c:pt>
                <c:pt idx="2">
                  <c:v>82.85714285714286</c:v>
                </c:pt>
                <c:pt idx="3">
                  <c:v>80.43478260869565</c:v>
                </c:pt>
                <c:pt idx="4" formatCode="General">
                  <c:v>76.34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Elèctrica!$J$1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(Elèctrica!$A$6,Elèctrica!$A$15,Elèctrica!$A$27,Elèctrica!$A$34,Elèctrica!$A$43)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(Elèctrica!$J$3,Elèctrica!$J$11,Elèctrica!$J$21,Elèctrica!$J$31,Elèctrica!$J$41)</c:f>
              <c:numCache>
                <c:formatCode>0.0</c:formatCode>
                <c:ptCount val="5"/>
                <c:pt idx="0">
                  <c:v>16.66666666666667</c:v>
                </c:pt>
                <c:pt idx="1">
                  <c:v>8.045977011494253</c:v>
                </c:pt>
                <c:pt idx="2">
                  <c:v>10.0</c:v>
                </c:pt>
                <c:pt idx="3">
                  <c:v>11.95652173913044</c:v>
                </c:pt>
                <c:pt idx="4" formatCode="General">
                  <c:v>5.37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Elèctrica!$K$1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(Elèctrica!$A$6,Elèctrica!$A$15,Elèctrica!$A$27,Elèctrica!$A$34,Elèctrica!$A$43)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(Elèctrica!$K$3,Elèctrica!$K$11,Elèctrica!$K$21,Elèctrica!$K$31,Elèctrica!$K$41)</c:f>
              <c:numCache>
                <c:formatCode>0.0</c:formatCode>
                <c:ptCount val="5"/>
                <c:pt idx="0">
                  <c:v>9.803921568627451</c:v>
                </c:pt>
                <c:pt idx="1">
                  <c:v>11.49425287356322</c:v>
                </c:pt>
                <c:pt idx="2">
                  <c:v>7.142857142857143</c:v>
                </c:pt>
                <c:pt idx="3">
                  <c:v>7.608695652173913</c:v>
                </c:pt>
                <c:pt idx="4" formatCode="General">
                  <c:v>18.29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3978232"/>
        <c:axId val="2113981288"/>
      </c:lineChart>
      <c:catAx>
        <c:axId val="2113978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3981288"/>
        <c:crosses val="autoZero"/>
        <c:auto val="1"/>
        <c:lblAlgn val="ctr"/>
        <c:lblOffset val="100"/>
        <c:noMultiLvlLbl val="0"/>
      </c:catAx>
      <c:valAx>
        <c:axId val="21139812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3978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ELÈCTRICA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Elèctrica!$I$1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(Elèctrica!$A$6,Elèctrica!$A$14,Elèctrica!$A$24,Elèctrica!$A$34,Elèctrica!$A$43)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(Elèctrica!$I$4,Elèctrica!$I$12,Elèctrica!$I$22,Elèctrica!$I$32,Elèctrica!$I$42)</c:f>
              <c:numCache>
                <c:formatCode>0.0</c:formatCode>
                <c:ptCount val="5"/>
                <c:pt idx="0">
                  <c:v>100.0</c:v>
                </c:pt>
                <c:pt idx="1">
                  <c:v>70.0</c:v>
                </c:pt>
                <c:pt idx="2">
                  <c:v>81.98198198198198</c:v>
                </c:pt>
                <c:pt idx="3">
                  <c:v>74.11764705882354</c:v>
                </c:pt>
                <c:pt idx="4" formatCode="General">
                  <c:v>70.1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Elèctrica!$J$1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(Elèctrica!$A$6,Elèctrica!$A$14,Elèctrica!$A$24,Elèctrica!$A$34,Elèctrica!$A$43)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(Elèctrica!$J$4,Elèctrica!$J$12,Elèctrica!$J$22,Elèctrica!$J$32,Elèctrica!$J$42)</c:f>
              <c:numCache>
                <c:formatCode>0.0</c:formatCode>
                <c:ptCount val="5"/>
                <c:pt idx="0">
                  <c:v>0.0</c:v>
                </c:pt>
                <c:pt idx="1">
                  <c:v>19.0</c:v>
                </c:pt>
                <c:pt idx="2">
                  <c:v>9.00900900900901</c:v>
                </c:pt>
                <c:pt idx="3">
                  <c:v>15.29411764705882</c:v>
                </c:pt>
                <c:pt idx="4" formatCode="General">
                  <c:v>14.43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Elèctrica!$K$1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(Elèctrica!$A$6,Elèctrica!$A$14,Elèctrica!$A$24,Elèctrica!$A$34,Elèctrica!$A$43)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(Elèctrica!$K$4,Elèctrica!$K$12,Elèctrica!$K$22,Elèctrica!$K$32,Elèctrica!$K$42)</c:f>
              <c:numCache>
                <c:formatCode>0.0</c:formatCode>
                <c:ptCount val="5"/>
                <c:pt idx="0">
                  <c:v>0.0</c:v>
                </c:pt>
                <c:pt idx="1">
                  <c:v>11.0</c:v>
                </c:pt>
                <c:pt idx="2">
                  <c:v>9.00900900900901</c:v>
                </c:pt>
                <c:pt idx="3">
                  <c:v>10.58823529411765</c:v>
                </c:pt>
                <c:pt idx="4" formatCode="General">
                  <c:v>15.47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4038792"/>
        <c:axId val="2114041848"/>
      </c:lineChart>
      <c:catAx>
        <c:axId val="2114038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4041848"/>
        <c:crosses val="autoZero"/>
        <c:auto val="1"/>
        <c:lblAlgn val="ctr"/>
        <c:lblOffset val="100"/>
        <c:noMultiLvlLbl val="0"/>
      </c:catAx>
      <c:valAx>
        <c:axId val="21140418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4038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ELÈCTRICA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Elèctrica!$I$1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(Elèctrica!$A$6,Elèctrica!$A$12,Elèctrica!$A$24,Elèctrica!$A$34,Elèctrica!$A$43)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(Elèctrica!$I$5,Elèctrica!$I$13,Elèctrica!$I$23,Elèctrica!$I$33,Elèctrica!$I$43)</c:f>
              <c:numCache>
                <c:formatCode>0.0</c:formatCode>
                <c:ptCount val="5"/>
                <c:pt idx="0">
                  <c:v>77.27272727272727</c:v>
                </c:pt>
                <c:pt idx="1">
                  <c:v>72.5</c:v>
                </c:pt>
                <c:pt idx="2">
                  <c:v>68.70229007633588</c:v>
                </c:pt>
                <c:pt idx="3">
                  <c:v>70.0</c:v>
                </c:pt>
                <c:pt idx="4" formatCode="General">
                  <c:v>65.32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Elèctrica!$J$1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(Elèctrica!$A$6,Elèctrica!$A$12,Elèctrica!$A$24,Elèctrica!$A$34,Elèctrica!$A$43)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(Elèctrica!$J$5,Elèctrica!$J$13,Elèctrica!$J$23,Elèctrica!$J$33,Elèctrica!$J$43)</c:f>
              <c:numCache>
                <c:formatCode>0.0</c:formatCode>
                <c:ptCount val="5"/>
                <c:pt idx="0">
                  <c:v>6.818181818181818</c:v>
                </c:pt>
                <c:pt idx="1">
                  <c:v>7.5</c:v>
                </c:pt>
                <c:pt idx="2">
                  <c:v>14.50381679389313</c:v>
                </c:pt>
                <c:pt idx="3">
                  <c:v>15.33333333333333</c:v>
                </c:pt>
                <c:pt idx="4" formatCode="General">
                  <c:v>17.74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Elèctrica!$K$1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(Elèctrica!$A$6,Elèctrica!$A$12,Elèctrica!$A$24,Elèctrica!$A$34,Elèctrica!$A$43)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(Elèctrica!$K$5,Elèctrica!$K$13,Elèctrica!$K$23,Elèctrica!$K$33,Elèctrica!$K$43)</c:f>
              <c:numCache>
                <c:formatCode>0.0</c:formatCode>
                <c:ptCount val="5"/>
                <c:pt idx="0">
                  <c:v>15.90909090909091</c:v>
                </c:pt>
                <c:pt idx="1">
                  <c:v>20.0</c:v>
                </c:pt>
                <c:pt idx="2">
                  <c:v>16.79389312977099</c:v>
                </c:pt>
                <c:pt idx="3">
                  <c:v>14.66666666666667</c:v>
                </c:pt>
                <c:pt idx="4" formatCode="General">
                  <c:v>16.94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0902232"/>
        <c:axId val="2110905288"/>
      </c:lineChart>
      <c:catAx>
        <c:axId val="2110902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0905288"/>
        <c:crosses val="autoZero"/>
        <c:auto val="1"/>
        <c:lblAlgn val="ctr"/>
        <c:lblOffset val="100"/>
        <c:noMultiLvlLbl val="0"/>
      </c:catAx>
      <c:valAx>
        <c:axId val="21109052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0902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TOTAL ELÈCTRICA VERA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Elèctrica!$I$1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(Elèctrica!$A$5,Elèctrica!$A$13,Elèctrica!$A$24,Elèctrica!$A$33)</c:f>
              <c:numCache>
                <c:formatCode>General</c:formatCode>
                <c:ptCount val="4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</c:numCache>
            </c:numRef>
          </c:cat>
          <c:val>
            <c:numRef>
              <c:f>(Elèctrica!$I$8,Elèctrica!$I$18,Elèctrica!$I$28,Elèctrica!$I$38,Elèctrica!$I$48)</c:f>
              <c:numCache>
                <c:formatCode>0.0</c:formatCode>
                <c:ptCount val="5"/>
                <c:pt idx="0">
                  <c:v>70.58823529411765</c:v>
                </c:pt>
                <c:pt idx="1">
                  <c:v>70.03891050583658</c:v>
                </c:pt>
                <c:pt idx="2">
                  <c:v>68.5212298682284</c:v>
                </c:pt>
                <c:pt idx="3">
                  <c:v>66.71490593342982</c:v>
                </c:pt>
                <c:pt idx="4" formatCode="0.00">
                  <c:v>65.5015197568389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Elèctrica!$J$1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(Elèctrica!$A$5,Elèctrica!$A$13,Elèctrica!$A$24,Elèctrica!$A$33)</c:f>
              <c:numCache>
                <c:formatCode>General</c:formatCode>
                <c:ptCount val="4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</c:numCache>
            </c:numRef>
          </c:cat>
          <c:val>
            <c:numRef>
              <c:f>(Elèctrica!$J$8,Elèctrica!$J$18,Elèctrica!$J$28,Elèctrica!$J$38,Elèctrica!$J$48)</c:f>
              <c:numCache>
                <c:formatCode>0.0</c:formatCode>
                <c:ptCount val="5"/>
                <c:pt idx="0">
                  <c:v>14.28571428571429</c:v>
                </c:pt>
                <c:pt idx="1">
                  <c:v>15.36964980544747</c:v>
                </c:pt>
                <c:pt idx="2">
                  <c:v>15.66617862371889</c:v>
                </c:pt>
                <c:pt idx="3">
                  <c:v>18.08972503617945</c:v>
                </c:pt>
                <c:pt idx="4" formatCode="0.00">
                  <c:v>19.90881458966565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Elèctrica!$K$1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(Elèctrica!$A$5,Elèctrica!$A$13,Elèctrica!$A$24,Elèctrica!$A$33)</c:f>
              <c:numCache>
                <c:formatCode>General</c:formatCode>
                <c:ptCount val="4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</c:numCache>
            </c:numRef>
          </c:cat>
          <c:val>
            <c:numRef>
              <c:f>(Elèctrica!$K$8,Elèctrica!$K$18,Elèctrica!$K$28,Elèctrica!$K$38,Elèctrica!$K$48)</c:f>
              <c:numCache>
                <c:formatCode>0.0</c:formatCode>
                <c:ptCount val="5"/>
                <c:pt idx="0">
                  <c:v>15.12605042016807</c:v>
                </c:pt>
                <c:pt idx="1">
                  <c:v>14.59143968871595</c:v>
                </c:pt>
                <c:pt idx="2">
                  <c:v>15.81259150805271</c:v>
                </c:pt>
                <c:pt idx="3">
                  <c:v>15.19536903039074</c:v>
                </c:pt>
                <c:pt idx="4" formatCode="0.00">
                  <c:v>14.58966565349544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1922152"/>
        <c:axId val="2111925272"/>
      </c:lineChart>
      <c:catAx>
        <c:axId val="2111922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1925272"/>
        <c:crosses val="autoZero"/>
        <c:auto val="1"/>
        <c:lblAlgn val="ctr"/>
        <c:lblOffset val="100"/>
        <c:noMultiLvlLbl val="0"/>
      </c:catAx>
      <c:valAx>
        <c:axId val="21119252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1922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ELÈCTRICA ALCOI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'Elèctrica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('Elèctrica Alcoi'!$A$3,'Elèctrica Alcoi'!$A$8,'Elèctrica Alcoi'!$A$13,'Elèctrica Alcoi'!$A$19,'Elèctrica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('Elèctrica Alcoi'!$I$2,'Elèctrica Alcoi'!$I$6,'Elèctrica Alcoi'!$I$12,'Elèctrica Alcoi'!$I$18,'Elèctrica Alcoi'!$I$24)</c:f>
              <c:numCache>
                <c:formatCode>0.0</c:formatCode>
                <c:ptCount val="5"/>
                <c:pt idx="0">
                  <c:v>60.56338028169014</c:v>
                </c:pt>
                <c:pt idx="1">
                  <c:v>54.41176470588236</c:v>
                </c:pt>
                <c:pt idx="2">
                  <c:v>69.11764705882354</c:v>
                </c:pt>
                <c:pt idx="3">
                  <c:v>64.2857142857143</c:v>
                </c:pt>
                <c:pt idx="4" formatCode="General">
                  <c:v>71.42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'Elèctrica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('Elèctrica Alcoi'!$A$3,'Elèctrica Alcoi'!$A$8,'Elèctrica Alcoi'!$A$13,'Elèctrica Alcoi'!$A$19,'Elèctrica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('Elèctrica Alcoi'!$J$2,'Elèctrica Alcoi'!$J$6,'Elèctrica Alcoi'!$J$12,'Elèctrica Alcoi'!$J$18,'Elèctrica Alcoi'!$J$24)</c:f>
              <c:numCache>
                <c:formatCode>0.0</c:formatCode>
                <c:ptCount val="5"/>
                <c:pt idx="0">
                  <c:v>19.71830985915493</c:v>
                </c:pt>
                <c:pt idx="1">
                  <c:v>23.52941176470588</c:v>
                </c:pt>
                <c:pt idx="2">
                  <c:v>16.17647058823529</c:v>
                </c:pt>
                <c:pt idx="3">
                  <c:v>16.07142857142857</c:v>
                </c:pt>
                <c:pt idx="4" formatCode="General">
                  <c:v>16.32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'Elèctrica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('Elèctrica Alcoi'!$A$3,'Elèctrica Alcoi'!$A$8,'Elèctrica Alcoi'!$A$13,'Elèctrica Alcoi'!$A$19,'Elèctrica Alcoi'!$A$24)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('Elèctrica Alcoi'!$K$2,'Elèctrica Alcoi'!$K$6,'Elèctrica Alcoi'!$K$12,'Elèctrica Alcoi'!$K$18,'Elèctrica Alcoi'!$K$24)</c:f>
              <c:numCache>
                <c:formatCode>0.0</c:formatCode>
                <c:ptCount val="5"/>
                <c:pt idx="0">
                  <c:v>19.71830985915493</c:v>
                </c:pt>
                <c:pt idx="1">
                  <c:v>22.05882352941176</c:v>
                </c:pt>
                <c:pt idx="2">
                  <c:v>14.70588235294118</c:v>
                </c:pt>
                <c:pt idx="3">
                  <c:v>19.64285714285714</c:v>
                </c:pt>
                <c:pt idx="4" formatCode="General">
                  <c:v>12.26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4100200"/>
        <c:axId val="2114103256"/>
      </c:lineChart>
      <c:catAx>
        <c:axId val="2114100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4103256"/>
        <c:crosses val="autoZero"/>
        <c:auto val="1"/>
        <c:lblAlgn val="ctr"/>
        <c:lblOffset val="100"/>
        <c:noMultiLvlLbl val="0"/>
      </c:catAx>
      <c:valAx>
        <c:axId val="211410325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4100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ELÈCTRICA ALCOI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'Elèctrica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('Elèctrica Alcoi'!$A$3,'Elèctrica Alcoi'!$A$7,'Elèctrica Alcoi'!$A$14,'Elèctrica Alcoi'!$A$20,'Elèctrica Alcoi'!$A$26)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('Elèctrica Alcoi'!$I$3,'Elèctrica Alcoi'!$I$7,'Elèctrica Alcoi'!$I$13,'Elèctrica Alcoi'!$I$19,'Elèctrica Alcoi'!$I$25)</c:f>
              <c:numCache>
                <c:formatCode>0.0</c:formatCode>
                <c:ptCount val="5"/>
                <c:pt idx="0">
                  <c:v>54.76190476190476</c:v>
                </c:pt>
                <c:pt idx="1">
                  <c:v>59.61538461538461</c:v>
                </c:pt>
                <c:pt idx="2">
                  <c:v>43.75</c:v>
                </c:pt>
                <c:pt idx="3">
                  <c:v>34.375</c:v>
                </c:pt>
                <c:pt idx="4" formatCode="General">
                  <c:v>47.36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'Elèctrica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('Elèctrica Alcoi'!$A$3,'Elèctrica Alcoi'!$A$7,'Elèctrica Alcoi'!$A$14,'Elèctrica Alcoi'!$A$20,'Elèctrica Alcoi'!$A$26)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('Elèctrica Alcoi'!$J$3,'Elèctrica Alcoi'!$J$7,'Elèctrica Alcoi'!$J$13,'Elèctrica Alcoi'!$J$19,'Elèctrica Alcoi'!$J$25)</c:f>
              <c:numCache>
                <c:formatCode>0.0</c:formatCode>
                <c:ptCount val="5"/>
                <c:pt idx="0">
                  <c:v>28.57142857142857</c:v>
                </c:pt>
                <c:pt idx="1">
                  <c:v>26.92307692307692</c:v>
                </c:pt>
                <c:pt idx="2">
                  <c:v>29.16666666666667</c:v>
                </c:pt>
                <c:pt idx="3">
                  <c:v>46.875</c:v>
                </c:pt>
                <c:pt idx="4" formatCode="General">
                  <c:v>29.82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'Elèctrica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('Elèctrica Alcoi'!$A$3,'Elèctrica Alcoi'!$A$7,'Elèctrica Alcoi'!$A$14,'Elèctrica Alcoi'!$A$20,'Elèctrica Alcoi'!$A$26)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('Elèctrica Alcoi'!$K$3,'Elèctrica Alcoi'!$K$7,'Elèctrica Alcoi'!$K$13,'Elèctrica Alcoi'!$K$19,'Elèctrica Alcoi'!$K$25)</c:f>
              <c:numCache>
                <c:formatCode>0.0</c:formatCode>
                <c:ptCount val="5"/>
                <c:pt idx="0">
                  <c:v>16.66666666666667</c:v>
                </c:pt>
                <c:pt idx="1">
                  <c:v>13.46153846153846</c:v>
                </c:pt>
                <c:pt idx="2">
                  <c:v>27.08333333333333</c:v>
                </c:pt>
                <c:pt idx="3">
                  <c:v>18.75</c:v>
                </c:pt>
                <c:pt idx="4" formatCode="General">
                  <c:v>22.82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4122360"/>
        <c:axId val="2114125416"/>
      </c:lineChart>
      <c:catAx>
        <c:axId val="2114122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4125416"/>
        <c:crosses val="autoZero"/>
        <c:auto val="1"/>
        <c:lblAlgn val="ctr"/>
        <c:lblOffset val="100"/>
        <c:noMultiLvlLbl val="0"/>
      </c:catAx>
      <c:valAx>
        <c:axId val="21141254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4122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ELÈCTRICA ALCOI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'Elèctrica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('Elèctrica Alcoi'!$A$8,'Elèctrica Alcoi'!$A$14,'Elèctrica Alcoi'!$A$19)</c:f>
              <c:numCache>
                <c:formatCode>General</c:formatCode>
                <c:ptCount val="3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</c:numCache>
            </c:numRef>
          </c:cat>
          <c:val>
            <c:numRef>
              <c:f>('Elèctrica Alcoi'!$I$8,'Elèctrica Alcoi'!$I$14,'Elèctrica Alcoi'!$I$20,'Elèctrica Alcoi'!$I$26)</c:f>
              <c:numCache>
                <c:formatCode>0.0</c:formatCode>
                <c:ptCount val="4"/>
                <c:pt idx="0">
                  <c:v>72.41379310344827</c:v>
                </c:pt>
                <c:pt idx="1">
                  <c:v>65.4320987654321</c:v>
                </c:pt>
                <c:pt idx="2">
                  <c:v>50.0</c:v>
                </c:pt>
                <c:pt idx="3" formatCode="General">
                  <c:v>45.65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'Elèctrica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('Elèctrica Alcoi'!$A$8,'Elèctrica Alcoi'!$A$14,'Elèctrica Alcoi'!$A$19)</c:f>
              <c:numCache>
                <c:formatCode>General</c:formatCode>
                <c:ptCount val="3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</c:numCache>
            </c:numRef>
          </c:cat>
          <c:val>
            <c:numRef>
              <c:f>('Elèctrica Alcoi'!$J$8,'Elèctrica Alcoi'!$J$14,'Elèctrica Alcoi'!$J$20,'Elèctrica Alcoi'!$J$26)</c:f>
              <c:numCache>
                <c:formatCode>0.0</c:formatCode>
                <c:ptCount val="4"/>
                <c:pt idx="0">
                  <c:v>17.24137931034483</c:v>
                </c:pt>
                <c:pt idx="1">
                  <c:v>23.4567901234568</c:v>
                </c:pt>
                <c:pt idx="2">
                  <c:v>25.71428571428571</c:v>
                </c:pt>
                <c:pt idx="3" formatCode="General">
                  <c:v>45.65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'Elèctrica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('Elèctrica Alcoi'!$A$8,'Elèctrica Alcoi'!$A$14,'Elèctrica Alcoi'!$A$19)</c:f>
              <c:numCache>
                <c:formatCode>General</c:formatCode>
                <c:ptCount val="3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</c:numCache>
            </c:numRef>
          </c:cat>
          <c:val>
            <c:numRef>
              <c:f>('Elèctrica Alcoi'!$K$8,'Elèctrica Alcoi'!$K$14,'Elèctrica Alcoi'!$K$20,'Elèctrica Alcoi'!$K$26)</c:f>
              <c:numCache>
                <c:formatCode>0.0</c:formatCode>
                <c:ptCount val="4"/>
                <c:pt idx="0">
                  <c:v>10.3448275862069</c:v>
                </c:pt>
                <c:pt idx="1">
                  <c:v>11.11111111111111</c:v>
                </c:pt>
                <c:pt idx="2">
                  <c:v>24.28571428571428</c:v>
                </c:pt>
                <c:pt idx="3" formatCode="General">
                  <c:v>8.7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1988344"/>
        <c:axId val="2111991400"/>
      </c:lineChart>
      <c:catAx>
        <c:axId val="2111988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1991400"/>
        <c:crosses val="autoZero"/>
        <c:auto val="1"/>
        <c:lblAlgn val="ctr"/>
        <c:lblOffset val="100"/>
        <c:noMultiLvlLbl val="0"/>
      </c:catAx>
      <c:valAx>
        <c:axId val="21119914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1988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ELÈCTRICA ALCOI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'Elèctrica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('Elèctrica Alcoi'!$A$7,'Elèctrica Alcoi'!$A$12,'Elèctrica Alcoi'!$A$19,'Elèctrica Alcoi'!$A$25)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('Elèctrica Alcoi'!$I$9,'Elèctrica Alcoi'!$I$15,'Elèctrica Alcoi'!$I$21,'Elèctrica Alcoi'!$I$27)</c:f>
              <c:numCache>
                <c:formatCode>0.0</c:formatCode>
                <c:ptCount val="4"/>
                <c:pt idx="0">
                  <c:v>75.0</c:v>
                </c:pt>
                <c:pt idx="1">
                  <c:v>54.41176470588236</c:v>
                </c:pt>
                <c:pt idx="2">
                  <c:v>56.63716814159292</c:v>
                </c:pt>
                <c:pt idx="3" formatCode="General">
                  <c:v>52.04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'Elèctrica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('Elèctrica Alcoi'!$A$7,'Elèctrica Alcoi'!$A$12,'Elèctrica Alcoi'!$A$19,'Elèctrica Alcoi'!$A$25)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('Elèctrica Alcoi'!$J$9,'Elèctrica Alcoi'!$J$15,'Elèctrica Alcoi'!$J$21,'Elèctrica Alcoi'!$J$27)</c:f>
              <c:numCache>
                <c:formatCode>0.0</c:formatCode>
                <c:ptCount val="4"/>
                <c:pt idx="0">
                  <c:v>12.5</c:v>
                </c:pt>
                <c:pt idx="1">
                  <c:v>27.94117647058824</c:v>
                </c:pt>
                <c:pt idx="2">
                  <c:v>25.66371681415929</c:v>
                </c:pt>
                <c:pt idx="3" formatCode="General">
                  <c:v>32.65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'Elèctrica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('Elèctrica Alcoi'!$A$7,'Elèctrica Alcoi'!$A$12,'Elèctrica Alcoi'!$A$19,'Elèctrica Alcoi'!$A$25)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('Elèctrica Alcoi'!$K$9,'Elèctrica Alcoi'!$K$15,'Elèctrica Alcoi'!$K$21,'Elèctrica Alcoi'!$K$27)</c:f>
              <c:numCache>
                <c:formatCode>0.0</c:formatCode>
                <c:ptCount val="4"/>
                <c:pt idx="0">
                  <c:v>12.5</c:v>
                </c:pt>
                <c:pt idx="1">
                  <c:v>17.64705882352941</c:v>
                </c:pt>
                <c:pt idx="2">
                  <c:v>17.69911504424779</c:v>
                </c:pt>
                <c:pt idx="3" formatCode="General">
                  <c:v>15.31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0959960"/>
        <c:axId val="2110963016"/>
      </c:lineChart>
      <c:catAx>
        <c:axId val="2110959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0963016"/>
        <c:crosses val="autoZero"/>
        <c:auto val="1"/>
        <c:lblAlgn val="ctr"/>
        <c:lblOffset val="100"/>
        <c:noMultiLvlLbl val="0"/>
      </c:catAx>
      <c:valAx>
        <c:axId val="21109630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0959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TOTAL</a:t>
            </a:r>
            <a:r>
              <a:rPr lang="es-ES" baseline="0"/>
              <a:t> QUIMICA ALCOI</a:t>
            </a:r>
            <a:endParaRPr lang="es-E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'Química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('Química Alcoi'!$A$2,'Química Alcoi'!$A$6,'Química Alcoi'!$A$11,'Química Alcoi'!$A$17,'Química Alcoi'!$A$23)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('Química Alcoi'!$I$4,'Química Alcoi'!$I$9,'Química Alcoi'!$I$15,'Química Alcoi'!$I$21,'Química Alcoi'!$I$27)</c:f>
              <c:numCache>
                <c:formatCode>0.0</c:formatCode>
                <c:ptCount val="5"/>
                <c:pt idx="0">
                  <c:v>44.26229508196721</c:v>
                </c:pt>
                <c:pt idx="1">
                  <c:v>45.63106796116505</c:v>
                </c:pt>
                <c:pt idx="2">
                  <c:v>49.25373134328358</c:v>
                </c:pt>
                <c:pt idx="3">
                  <c:v>54.2483660130719</c:v>
                </c:pt>
                <c:pt idx="4" formatCode="0.00">
                  <c:v>49.70760233918128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'Química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('Química Alcoi'!$A$2,'Química Alcoi'!$A$6,'Química Alcoi'!$A$11,'Química Alcoi'!$A$17,'Química Alcoi'!$A$23)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('Química Alcoi'!$J$4,'Química Alcoi'!$J$9,'Química Alcoi'!$J$15,'Química Alcoi'!$J$21,'Química Alcoi'!$J$27)</c:f>
              <c:numCache>
                <c:formatCode>0.0</c:formatCode>
                <c:ptCount val="5"/>
                <c:pt idx="0">
                  <c:v>32.78688524590164</c:v>
                </c:pt>
                <c:pt idx="1">
                  <c:v>26.21359223300971</c:v>
                </c:pt>
                <c:pt idx="2">
                  <c:v>28.35820895522388</c:v>
                </c:pt>
                <c:pt idx="3">
                  <c:v>20.91503267973856</c:v>
                </c:pt>
                <c:pt idx="4" formatCode="0.00">
                  <c:v>25.73099415204678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'Química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('Química Alcoi'!$A$2,'Química Alcoi'!$A$6,'Química Alcoi'!$A$11,'Química Alcoi'!$A$17,'Química Alcoi'!$A$23)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('Química Alcoi'!$K$4,'Química Alcoi'!$K$9,'Química Alcoi'!$K$15,'Química Alcoi'!$K$21,'Química Alcoi'!$K$27)</c:f>
              <c:numCache>
                <c:formatCode>0.0</c:formatCode>
                <c:ptCount val="5"/>
                <c:pt idx="0">
                  <c:v>22.95081967213115</c:v>
                </c:pt>
                <c:pt idx="1">
                  <c:v>28.15533980582524</c:v>
                </c:pt>
                <c:pt idx="2">
                  <c:v>22.38805970149254</c:v>
                </c:pt>
                <c:pt idx="3">
                  <c:v>24.83660130718954</c:v>
                </c:pt>
                <c:pt idx="4" formatCode="0.00">
                  <c:v>24.56140350877193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9010024"/>
        <c:axId val="2109013144"/>
      </c:lineChart>
      <c:catAx>
        <c:axId val="2109010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9013144"/>
        <c:crosses val="autoZero"/>
        <c:auto val="1"/>
        <c:lblAlgn val="ctr"/>
        <c:lblOffset val="100"/>
        <c:noMultiLvlLbl val="0"/>
      </c:catAx>
      <c:valAx>
        <c:axId val="210901314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9010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TOTAL</a:t>
            </a:r>
            <a:r>
              <a:rPr lang="es-ES" baseline="0"/>
              <a:t> ELÈCTRICA ALCOI</a:t>
            </a:r>
            <a:endParaRPr lang="es-E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'Elèctrica Alcoi'!$I$1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('Elèctrica Alcoi'!$A$2,'Elèctrica Alcoi'!$A$8,'Elèctrica Alcoi'!$A$13,'Elèctrica Alcoi'!$A$19,'Elèctrica Alcoi'!$A$25)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('Elèctrica Alcoi'!$I$4,'Elèctrica Alcoi'!$I$10,'Elèctrica Alcoi'!$I$16,'Elèctrica Alcoi'!$I$22,'Elèctrica Alcoi'!$I$28)</c:f>
              <c:numCache>
                <c:formatCode>0.0</c:formatCode>
                <c:ptCount val="5"/>
                <c:pt idx="0">
                  <c:v>58.4070796460177</c:v>
                </c:pt>
                <c:pt idx="1">
                  <c:v>62.88659793814433</c:v>
                </c:pt>
                <c:pt idx="2">
                  <c:v>59.62264150943396</c:v>
                </c:pt>
                <c:pt idx="3">
                  <c:v>53.87453874538745</c:v>
                </c:pt>
                <c:pt idx="4" formatCode="General">
                  <c:v>53.6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'Elèctrica Alcoi'!$J$1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('Elèctrica Alcoi'!$A$2,'Elèctrica Alcoi'!$A$8,'Elèctrica Alcoi'!$A$13,'Elèctrica Alcoi'!$A$19,'Elèctrica Alcoi'!$A$25)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('Elèctrica Alcoi'!$J$4,'Elèctrica Alcoi'!$J$10,'Elèctrica Alcoi'!$J$16,'Elèctrica Alcoi'!$J$22,'Elèctrica Alcoi'!$J$28)</c:f>
              <c:numCache>
                <c:formatCode>0.0</c:formatCode>
                <c:ptCount val="5"/>
                <c:pt idx="0">
                  <c:v>23.00884955752212</c:v>
                </c:pt>
                <c:pt idx="1">
                  <c:v>21.64948453608248</c:v>
                </c:pt>
                <c:pt idx="2">
                  <c:v>23.77358490566038</c:v>
                </c:pt>
                <c:pt idx="3">
                  <c:v>26.19926199261993</c:v>
                </c:pt>
                <c:pt idx="4" formatCode="General">
                  <c:v>31.2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'Elèctrica Alcoi'!$K$1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('Elèctrica Alcoi'!$A$2,'Elèctrica Alcoi'!$A$8,'Elèctrica Alcoi'!$A$13,'Elèctrica Alcoi'!$A$19,'Elèctrica Alcoi'!$A$25)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('Elèctrica Alcoi'!$K$4,'Elèctrica Alcoi'!$K$10,'Elèctrica Alcoi'!$K$16,'Elèctrica Alcoi'!$K$22,'Elèctrica Alcoi'!$K$28)</c:f>
              <c:numCache>
                <c:formatCode>0.0</c:formatCode>
                <c:ptCount val="5"/>
                <c:pt idx="0">
                  <c:v>18.58407079646018</c:v>
                </c:pt>
                <c:pt idx="1">
                  <c:v>15.4639175257732</c:v>
                </c:pt>
                <c:pt idx="2">
                  <c:v>16.60377358490566</c:v>
                </c:pt>
                <c:pt idx="3">
                  <c:v>19.92619926199262</c:v>
                </c:pt>
                <c:pt idx="4" formatCode="General">
                  <c:v>15.2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4182536"/>
        <c:axId val="2114185592"/>
      </c:lineChart>
      <c:catAx>
        <c:axId val="2114182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4185592"/>
        <c:crosses val="autoZero"/>
        <c:auto val="1"/>
        <c:lblAlgn val="ctr"/>
        <c:lblOffset val="100"/>
        <c:noMultiLvlLbl val="0"/>
      </c:catAx>
      <c:valAx>
        <c:axId val="21141855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4182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TELECOMICACIONS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Teleco!$I$1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(Teleco!$A$3,Teleco!$A$8,Teleco!$A$14,Teleco!$A$19,Teleco!$A$25)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(Teleco!$I$2,Teleco!$I$6,Teleco!$I$12,Teleco!$I$18,Teleco!$I$24)</c:f>
              <c:numCache>
                <c:formatCode>0.0</c:formatCode>
                <c:ptCount val="5"/>
                <c:pt idx="0">
                  <c:v>84.72222222222223</c:v>
                </c:pt>
                <c:pt idx="1">
                  <c:v>77.31958762886597</c:v>
                </c:pt>
                <c:pt idx="2">
                  <c:v>87.89808917197452</c:v>
                </c:pt>
                <c:pt idx="3">
                  <c:v>76.09756097560975</c:v>
                </c:pt>
                <c:pt idx="4" formatCode="General">
                  <c:v>87.81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Teleco!$J$1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(Teleco!$A$3,Teleco!$A$8,Teleco!$A$14,Teleco!$A$19,Teleco!$A$25)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(Teleco!$J$2,Teleco!$J$6,Teleco!$J$12,Teleco!$J$18,Teleco!$J$24)</c:f>
              <c:numCache>
                <c:formatCode>0.0</c:formatCode>
                <c:ptCount val="5"/>
                <c:pt idx="0">
                  <c:v>6.944444444444444</c:v>
                </c:pt>
                <c:pt idx="1">
                  <c:v>10.82474226804124</c:v>
                </c:pt>
                <c:pt idx="2">
                  <c:v>5.095541401273885</c:v>
                </c:pt>
                <c:pt idx="3">
                  <c:v>6.341463414634146</c:v>
                </c:pt>
                <c:pt idx="4" formatCode="General">
                  <c:v>5.07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Teleco!$K$1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(Teleco!$A$3,Teleco!$A$8,Teleco!$A$14,Teleco!$A$19,Teleco!$A$25)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(Teleco!$K$2,Teleco!$K$6,Teleco!$K$12,Teleco!$K$18,Teleco!$K$24)</c:f>
              <c:numCache>
                <c:formatCode>0.0</c:formatCode>
                <c:ptCount val="5"/>
                <c:pt idx="0">
                  <c:v>8.333333333333333</c:v>
                </c:pt>
                <c:pt idx="1">
                  <c:v>11.85567010309278</c:v>
                </c:pt>
                <c:pt idx="2">
                  <c:v>7.006369426751592</c:v>
                </c:pt>
                <c:pt idx="3">
                  <c:v>17.5609756097561</c:v>
                </c:pt>
                <c:pt idx="4" formatCode="General">
                  <c:v>7.12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1942712"/>
        <c:axId val="2111999752"/>
      </c:lineChart>
      <c:catAx>
        <c:axId val="2111942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1999752"/>
        <c:crosses val="autoZero"/>
        <c:auto val="1"/>
        <c:lblAlgn val="ctr"/>
        <c:lblOffset val="100"/>
        <c:noMultiLvlLbl val="0"/>
      </c:catAx>
      <c:valAx>
        <c:axId val="21119997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1942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TELECOMUNICACIONS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Teleco!$I$1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(Teleco!$A$2,Teleco!$A$7,Teleco!$A$14,Teleco!$A$19,Teleco!$A$25)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(Teleco!$I$3,Teleco!$I$7,Teleco!$I$13,Teleco!$I$19,Teleco!$I$25)</c:f>
              <c:numCache>
                <c:formatCode>0.0</c:formatCode>
                <c:ptCount val="5"/>
                <c:pt idx="0">
                  <c:v>83.45864661654136</c:v>
                </c:pt>
                <c:pt idx="1">
                  <c:v>77.90055248618784</c:v>
                </c:pt>
                <c:pt idx="2">
                  <c:v>81.4207650273224</c:v>
                </c:pt>
                <c:pt idx="3">
                  <c:v>82.60869565217391</c:v>
                </c:pt>
                <c:pt idx="4" formatCode="General">
                  <c:v>81.81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Teleco!$J$1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(Teleco!$A$2,Teleco!$A$7,Teleco!$A$14,Teleco!$A$19,Teleco!$A$25)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(Teleco!$J$3,Teleco!$J$7,Teleco!$J$13,Teleco!$J$19,Teleco!$J$25)</c:f>
              <c:numCache>
                <c:formatCode>0.0</c:formatCode>
                <c:ptCount val="5"/>
                <c:pt idx="0">
                  <c:v>9.774436090225563</c:v>
                </c:pt>
                <c:pt idx="1">
                  <c:v>12.70718232044199</c:v>
                </c:pt>
                <c:pt idx="2">
                  <c:v>12.02185792349727</c:v>
                </c:pt>
                <c:pt idx="3">
                  <c:v>6.521739130434782</c:v>
                </c:pt>
                <c:pt idx="4" formatCode="General">
                  <c:v>9.09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Teleco!$K$1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(Teleco!$A$2,Teleco!$A$7,Teleco!$A$14,Teleco!$A$19,Teleco!$A$25)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(Teleco!$K$3,Teleco!$K$7,Teleco!$K$13,Teleco!$K$19,Teleco!$K$25)</c:f>
              <c:numCache>
                <c:formatCode>0.0</c:formatCode>
                <c:ptCount val="5"/>
                <c:pt idx="0">
                  <c:v>6.766917293233082</c:v>
                </c:pt>
                <c:pt idx="1">
                  <c:v>9.392265193370166</c:v>
                </c:pt>
                <c:pt idx="2">
                  <c:v>6.557377049180328</c:v>
                </c:pt>
                <c:pt idx="3">
                  <c:v>10.8695652173913</c:v>
                </c:pt>
                <c:pt idx="4" formatCode="General">
                  <c:v>9.1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4275112"/>
        <c:axId val="2114278168"/>
      </c:lineChart>
      <c:catAx>
        <c:axId val="2114275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4278168"/>
        <c:crosses val="autoZero"/>
        <c:auto val="1"/>
        <c:lblAlgn val="ctr"/>
        <c:lblOffset val="100"/>
        <c:noMultiLvlLbl val="0"/>
      </c:catAx>
      <c:valAx>
        <c:axId val="21142781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4275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TELECOMUNICACIONS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Teleco!$I$1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(Teleco!$A$8,Teleco!$A$14,Teleco!$A$19,Teleco!$A$26)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(Teleco!$I$8,Teleco!$I$14,Teleco!$I$20,Teleco!$I$26)</c:f>
              <c:numCache>
                <c:formatCode>0.0</c:formatCode>
                <c:ptCount val="4"/>
                <c:pt idx="0">
                  <c:v>80.0</c:v>
                </c:pt>
                <c:pt idx="1">
                  <c:v>77.03349282296651</c:v>
                </c:pt>
                <c:pt idx="2">
                  <c:v>71.49532710280374</c:v>
                </c:pt>
                <c:pt idx="3" formatCode="General">
                  <c:v>72.41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Teleco!$J$1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(Teleco!$A$8,Teleco!$A$14,Teleco!$A$19,Teleco!$A$26)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(Teleco!$J$8,Teleco!$J$14,Teleco!$J$20,Teleco!$J$26)</c:f>
              <c:numCache>
                <c:formatCode>0.0</c:formatCode>
                <c:ptCount val="4"/>
                <c:pt idx="0">
                  <c:v>9.09090909090909</c:v>
                </c:pt>
                <c:pt idx="1">
                  <c:v>14.35406698564593</c:v>
                </c:pt>
                <c:pt idx="2">
                  <c:v>19.1588785046729</c:v>
                </c:pt>
                <c:pt idx="3" formatCode="General">
                  <c:v>16.25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Teleco!$K$1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(Teleco!$A$8,Teleco!$A$14,Teleco!$A$19,Teleco!$A$26)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(Teleco!$K$8,Teleco!$K$14,Teleco!$K$20,Teleco!$K$26)</c:f>
              <c:numCache>
                <c:formatCode>0.0</c:formatCode>
                <c:ptCount val="4"/>
                <c:pt idx="0">
                  <c:v>10.90909090909091</c:v>
                </c:pt>
                <c:pt idx="1">
                  <c:v>8.61244019138756</c:v>
                </c:pt>
                <c:pt idx="2">
                  <c:v>9.345794392523364</c:v>
                </c:pt>
                <c:pt idx="3" formatCode="General">
                  <c:v>11.34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1002584"/>
        <c:axId val="2111005640"/>
      </c:lineChart>
      <c:catAx>
        <c:axId val="2111002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1005640"/>
        <c:crosses val="autoZero"/>
        <c:auto val="1"/>
        <c:lblAlgn val="ctr"/>
        <c:lblOffset val="100"/>
        <c:noMultiLvlLbl val="0"/>
      </c:catAx>
      <c:valAx>
        <c:axId val="21110056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1002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TELECOMUNICACIONS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Teleco!$I$1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(Teleco!$A$7,Teleco!$A$14,Teleco!$A$20,Teleco!$A$25)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(Teleco!$I$9,Teleco!$I$15,Teleco!$I$21,Teleco!$I$27)</c:f>
              <c:numCache>
                <c:formatCode>0.0</c:formatCode>
                <c:ptCount val="4"/>
                <c:pt idx="0">
                  <c:v>100.0</c:v>
                </c:pt>
                <c:pt idx="1">
                  <c:v>58.94736842105263</c:v>
                </c:pt>
                <c:pt idx="2">
                  <c:v>63.18407960199005</c:v>
                </c:pt>
                <c:pt idx="3" formatCode="General">
                  <c:v>65.82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Teleco!$J$1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(Teleco!$A$7,Teleco!$A$14,Teleco!$A$20,Teleco!$A$25)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(Teleco!$J$9,Teleco!$J$15,Teleco!$J$21,Teleco!$J$27)</c:f>
              <c:numCache>
                <c:formatCode>0.0</c:formatCode>
                <c:ptCount val="4"/>
                <c:pt idx="0">
                  <c:v>0.0</c:v>
                </c:pt>
                <c:pt idx="1">
                  <c:v>14.73684210526316</c:v>
                </c:pt>
                <c:pt idx="2">
                  <c:v>20.8955223880597</c:v>
                </c:pt>
                <c:pt idx="3" formatCode="General">
                  <c:v>20.6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Teleco!$K$1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(Teleco!$A$7,Teleco!$A$14,Teleco!$A$20,Teleco!$A$25)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(Teleco!$K$9,Teleco!$K$15,Teleco!$K$21,Teleco!$K$27)</c:f>
              <c:numCache>
                <c:formatCode>0.0</c:formatCode>
                <c:ptCount val="4"/>
                <c:pt idx="0">
                  <c:v>0.0</c:v>
                </c:pt>
                <c:pt idx="1">
                  <c:v>26.31578947368421</c:v>
                </c:pt>
                <c:pt idx="2">
                  <c:v>15.92039800995025</c:v>
                </c:pt>
                <c:pt idx="3" formatCode="General">
                  <c:v>13.58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4326360"/>
        <c:axId val="2114329416"/>
      </c:lineChart>
      <c:catAx>
        <c:axId val="2114326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4329416"/>
        <c:crosses val="autoZero"/>
        <c:auto val="1"/>
        <c:lblAlgn val="ctr"/>
        <c:lblOffset val="100"/>
        <c:noMultiLvlLbl val="0"/>
      </c:catAx>
      <c:valAx>
        <c:axId val="21143294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4326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TOTAL TELECOMUNICACIONS</a:t>
            </a:r>
            <a:endParaRPr lang="es-ES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Teleco!$I$1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(Teleco!$A$2,Teleco!$A$7,Teleco!$A$13,Teleco!$A$19)</c:f>
              <c:numCache>
                <c:formatCode>General</c:formatCode>
                <c:ptCount val="4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</c:numCache>
            </c:numRef>
          </c:cat>
          <c:val>
            <c:numRef>
              <c:f>(Teleco!$I$4,Teleco!$I$10,Teleco!$I$16,Teleco!$I$22,Teleco!$I$28)</c:f>
              <c:numCache>
                <c:formatCode>0.0</c:formatCode>
                <c:ptCount val="5"/>
                <c:pt idx="0">
                  <c:v>84.2406876790831</c:v>
                </c:pt>
                <c:pt idx="1">
                  <c:v>78.36734693877551</c:v>
                </c:pt>
                <c:pt idx="2">
                  <c:v>78.2608695652174</c:v>
                </c:pt>
                <c:pt idx="3">
                  <c:v>72.55936675461741</c:v>
                </c:pt>
                <c:pt idx="4" formatCode="0.00">
                  <c:v>76.70157068062827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Teleco!$J$1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(Teleco!$A$2,Teleco!$A$7,Teleco!$A$13,Teleco!$A$19)</c:f>
              <c:numCache>
                <c:formatCode>General</c:formatCode>
                <c:ptCount val="4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</c:numCache>
            </c:numRef>
          </c:cat>
          <c:val>
            <c:numRef>
              <c:f>(Teleco!$J$4,Teleco!$J$10,Teleco!$J$16,Teleco!$J$22,Teleco!$J$28)</c:f>
              <c:numCache>
                <c:formatCode>0.0</c:formatCode>
                <c:ptCount val="5"/>
                <c:pt idx="0">
                  <c:v>8.022922636103151</c:v>
                </c:pt>
                <c:pt idx="1">
                  <c:v>11.02040816326531</c:v>
                </c:pt>
                <c:pt idx="2">
                  <c:v>11.49068322981366</c:v>
                </c:pt>
                <c:pt idx="3">
                  <c:v>13.85224274406333</c:v>
                </c:pt>
                <c:pt idx="4" formatCode="0.00">
                  <c:v>12.95811518324607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Teleco!$K$1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(Teleco!$A$2,Teleco!$A$7,Teleco!$A$13,Teleco!$A$19)</c:f>
              <c:numCache>
                <c:formatCode>General</c:formatCode>
                <c:ptCount val="4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</c:numCache>
            </c:numRef>
          </c:cat>
          <c:val>
            <c:numRef>
              <c:f>(Teleco!$K$4,Teleco!$K$10,Teleco!$K$16,Teleco!$K$22,Teleco!$K$28)</c:f>
              <c:numCache>
                <c:formatCode>0.0</c:formatCode>
                <c:ptCount val="5"/>
                <c:pt idx="0">
                  <c:v>7.736389684813753</c:v>
                </c:pt>
                <c:pt idx="1">
                  <c:v>10.61224489795918</c:v>
                </c:pt>
                <c:pt idx="2">
                  <c:v>10.24844720496894</c:v>
                </c:pt>
                <c:pt idx="3">
                  <c:v>13.58839050131926</c:v>
                </c:pt>
                <c:pt idx="4" formatCode="0.00">
                  <c:v>10.34031413612565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1034600"/>
        <c:axId val="2111037848"/>
      </c:lineChart>
      <c:catAx>
        <c:axId val="2111034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1037848"/>
        <c:crosses val="autoZero"/>
        <c:auto val="1"/>
        <c:lblAlgn val="ctr"/>
        <c:lblOffset val="100"/>
        <c:noMultiLvlLbl val="0"/>
      </c:catAx>
      <c:valAx>
        <c:axId val="21110378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1034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ORGANITZACIÓ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Organitz!$I$1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(Organitz!$A$3,Organitz!$A$7,Organitz!$A$12,Organitz!$A$19,Organitz!$A$24)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(Organitz!$I$2,Organitz!$I$6,Organitz!$I$11,Organitz!$I$17,Organitz!$I$23)</c:f>
              <c:numCache>
                <c:formatCode>0.0</c:formatCode>
                <c:ptCount val="5"/>
                <c:pt idx="0">
                  <c:v>88.52459016393442</c:v>
                </c:pt>
                <c:pt idx="1">
                  <c:v>84.21052631578948</c:v>
                </c:pt>
                <c:pt idx="2">
                  <c:v>81.72043010752688</c:v>
                </c:pt>
                <c:pt idx="3">
                  <c:v>76.69902912621358</c:v>
                </c:pt>
                <c:pt idx="4" formatCode="General">
                  <c:v>80.61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Organitz!$J$1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(Organitz!$A$3,Organitz!$A$7,Organitz!$A$12,Organitz!$A$19,Organitz!$A$24)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(Organitz!$J$2,Organitz!$J$6,Organitz!$J$11,Organitz!$J$17,Organitz!$J$23)</c:f>
              <c:numCache>
                <c:formatCode>0.0</c:formatCode>
                <c:ptCount val="5"/>
                <c:pt idx="0">
                  <c:v>4.918032786885246</c:v>
                </c:pt>
                <c:pt idx="1">
                  <c:v>8.421052631578946</c:v>
                </c:pt>
                <c:pt idx="2">
                  <c:v>4.301075268817204</c:v>
                </c:pt>
                <c:pt idx="3">
                  <c:v>8.737864077669902</c:v>
                </c:pt>
                <c:pt idx="4" formatCode="General">
                  <c:v>12.24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Organitz!$K$1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(Organitz!$A$3,Organitz!$A$7,Organitz!$A$12,Organitz!$A$19,Organitz!$A$24)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(Organitz!$K$2,Organitz!$K$6,Organitz!$K$11,Organitz!$K$17,Organitz!$K$23)</c:f>
              <c:numCache>
                <c:formatCode>0.0</c:formatCode>
                <c:ptCount val="5"/>
                <c:pt idx="0">
                  <c:v>6.557377049180328</c:v>
                </c:pt>
                <c:pt idx="1">
                  <c:v>7.368421052631579</c:v>
                </c:pt>
                <c:pt idx="2">
                  <c:v>13.97849462365591</c:v>
                </c:pt>
                <c:pt idx="3">
                  <c:v>14.56310679611651</c:v>
                </c:pt>
                <c:pt idx="4" formatCode="General">
                  <c:v>7.15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2048040"/>
        <c:axId val="2112051096"/>
      </c:lineChart>
      <c:catAx>
        <c:axId val="2112048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2051096"/>
        <c:crosses val="autoZero"/>
        <c:auto val="1"/>
        <c:lblAlgn val="ctr"/>
        <c:lblOffset val="100"/>
        <c:noMultiLvlLbl val="0"/>
      </c:catAx>
      <c:valAx>
        <c:axId val="21120510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2048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ORGANITZACIÓ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Organitz!$I$1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(Organitz!$A$3,Organitz!$A$7,Organitz!$A$13,Organitz!$A$19,Organitz!$A$25)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(Organitz!$I$3,Organitz!$I$7,Organitz!$I$12,Organitz!$I$18,Organitz!$I$24)</c:f>
              <c:numCache>
                <c:formatCode>0.0</c:formatCode>
                <c:ptCount val="5"/>
                <c:pt idx="0">
                  <c:v>82.35294117647059</c:v>
                </c:pt>
                <c:pt idx="1">
                  <c:v>78.94736842105263</c:v>
                </c:pt>
                <c:pt idx="2">
                  <c:v>71.42857142857143</c:v>
                </c:pt>
                <c:pt idx="3">
                  <c:v>72.15189873417721</c:v>
                </c:pt>
                <c:pt idx="4" formatCode="General">
                  <c:v>61.7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Organitz!$J$1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(Organitz!$A$3,Organitz!$A$7,Organitz!$A$13,Organitz!$A$19,Organitz!$A$25)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(Organitz!$J$3,Organitz!$J$7,Organitz!$J$12,Organitz!$J$18,Organitz!$J$24)</c:f>
              <c:numCache>
                <c:formatCode>0.0</c:formatCode>
                <c:ptCount val="5"/>
                <c:pt idx="0">
                  <c:v>9.411764705882353</c:v>
                </c:pt>
                <c:pt idx="1">
                  <c:v>13.68421052631579</c:v>
                </c:pt>
                <c:pt idx="2">
                  <c:v>21.42857142857143</c:v>
                </c:pt>
                <c:pt idx="3">
                  <c:v>21.51898734177215</c:v>
                </c:pt>
                <c:pt idx="4" formatCode="General">
                  <c:v>22.34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Organitz!$K$1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(Organitz!$A$3,Organitz!$A$7,Organitz!$A$13,Organitz!$A$19,Organitz!$A$25)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(Organitz!$K$3,Organitz!$K$7,Organitz!$K$12,Organitz!$K$18,Organitz!$K$24)</c:f>
              <c:numCache>
                <c:formatCode>0.0</c:formatCode>
                <c:ptCount val="5"/>
                <c:pt idx="0">
                  <c:v>8.235294117647057</c:v>
                </c:pt>
                <c:pt idx="1">
                  <c:v>7.368421052631579</c:v>
                </c:pt>
                <c:pt idx="2">
                  <c:v>7.142857142857143</c:v>
                </c:pt>
                <c:pt idx="3">
                  <c:v>6.329113924050633</c:v>
                </c:pt>
                <c:pt idx="4" formatCode="General">
                  <c:v>15.96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2114904"/>
        <c:axId val="2112117960"/>
      </c:lineChart>
      <c:catAx>
        <c:axId val="2112114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2117960"/>
        <c:crosses val="autoZero"/>
        <c:auto val="1"/>
        <c:lblAlgn val="ctr"/>
        <c:lblOffset val="100"/>
        <c:noMultiLvlLbl val="0"/>
      </c:catAx>
      <c:valAx>
        <c:axId val="21121179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2114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ORGANITZACIÓ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Organitz!$I$1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(Organitz!$A$7,Organitz!$A$12,Organitz!$A$19,Organitz!$A$24)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(Organitz!$I$8,Organitz!$I$13,Organitz!$I$19,Organitz!$I$25)</c:f>
              <c:numCache>
                <c:formatCode>0.0</c:formatCode>
                <c:ptCount val="4"/>
                <c:pt idx="0">
                  <c:v>82.69230769230769</c:v>
                </c:pt>
                <c:pt idx="1">
                  <c:v>82.22222222222223</c:v>
                </c:pt>
                <c:pt idx="2">
                  <c:v>67.44186046511627</c:v>
                </c:pt>
                <c:pt idx="3" formatCode="General">
                  <c:v>70.11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Organitz!$J$1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(Organitz!$A$7,Organitz!$A$12,Organitz!$A$19,Organitz!$A$24)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(Organitz!$J$8,Organitz!$J$13,Organitz!$J$19,Organitz!$J$25)</c:f>
              <c:numCache>
                <c:formatCode>0.0</c:formatCode>
                <c:ptCount val="4"/>
                <c:pt idx="0">
                  <c:v>7.692307692307692</c:v>
                </c:pt>
                <c:pt idx="1">
                  <c:v>12.22222222222222</c:v>
                </c:pt>
                <c:pt idx="2">
                  <c:v>16.27906976744186</c:v>
                </c:pt>
                <c:pt idx="3" formatCode="General">
                  <c:v>6.89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Organitz!$K$1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(Organitz!$A$7,Organitz!$A$12,Organitz!$A$19,Organitz!$A$24)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(Organitz!$K$8,Organitz!$K$13,Organitz!$K$19,Organitz!$K$25)</c:f>
              <c:numCache>
                <c:formatCode>0.0</c:formatCode>
                <c:ptCount val="4"/>
                <c:pt idx="0">
                  <c:v>9.615384615384614</c:v>
                </c:pt>
                <c:pt idx="1">
                  <c:v>5.555555555555555</c:v>
                </c:pt>
                <c:pt idx="2">
                  <c:v>16.27906976744186</c:v>
                </c:pt>
                <c:pt idx="3" formatCode="General">
                  <c:v>23.0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1135304"/>
        <c:axId val="2111138360"/>
      </c:lineChart>
      <c:catAx>
        <c:axId val="2111135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1138360"/>
        <c:crosses val="autoZero"/>
        <c:auto val="1"/>
        <c:lblAlgn val="ctr"/>
        <c:lblOffset val="100"/>
        <c:noMultiLvlLbl val="0"/>
      </c:catAx>
      <c:valAx>
        <c:axId val="21111383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1135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ORGANITZACIÓ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Organitz!$I$1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(Organitz!$A$13,Organitz!$A$20,Organitz!$A$25)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(Organitz!$I$14,Organitz!$I$20,Organitz!$I$26)</c:f>
              <c:numCache>
                <c:formatCode>0.0</c:formatCode>
                <c:ptCount val="3"/>
                <c:pt idx="0">
                  <c:v>53.08641975308642</c:v>
                </c:pt>
                <c:pt idx="1">
                  <c:v>61.31386861313869</c:v>
                </c:pt>
                <c:pt idx="2" formatCode="General">
                  <c:v>63.02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Organitz!$J$1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(Organitz!$A$13,Organitz!$A$20,Organitz!$A$25)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(Organitz!$J$14,Organitz!$J$20,Organitz!$J$26)</c:f>
              <c:numCache>
                <c:formatCode>0.0</c:formatCode>
                <c:ptCount val="3"/>
                <c:pt idx="0">
                  <c:v>7.407407407407407</c:v>
                </c:pt>
                <c:pt idx="1">
                  <c:v>10.94890510948905</c:v>
                </c:pt>
                <c:pt idx="2" formatCode="General">
                  <c:v>14.28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Organitz!$K$1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(Organitz!$A$13,Organitz!$A$20,Organitz!$A$25)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(Organitz!$K$14,Organitz!$K$20,Organitz!$K$26)</c:f>
              <c:numCache>
                <c:formatCode>0.0</c:formatCode>
                <c:ptCount val="3"/>
                <c:pt idx="0">
                  <c:v>39.50617283950617</c:v>
                </c:pt>
                <c:pt idx="1">
                  <c:v>27.73722627737226</c:v>
                </c:pt>
                <c:pt idx="2" formatCode="General">
                  <c:v>22.7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4392728"/>
        <c:axId val="2114395784"/>
      </c:lineChart>
      <c:catAx>
        <c:axId val="2114392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4395784"/>
        <c:crosses val="autoZero"/>
        <c:auto val="1"/>
        <c:lblAlgn val="ctr"/>
        <c:lblOffset val="100"/>
        <c:noMultiLvlLbl val="0"/>
      </c:catAx>
      <c:valAx>
        <c:axId val="21143957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4392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QUIMICA ALCOI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'Química Alcoi'!$I$1</c:f>
              <c:strCache>
                <c:ptCount val="1"/>
                <c:pt idx="0">
                  <c:v>%CASTELLÀ</c:v>
                </c:pt>
              </c:strCache>
            </c:strRef>
          </c:tx>
          <c:val>
            <c:numRef>
              <c:f>('Química Alcoi'!$I$2,'Química Alcoi'!$I$6,'Química Alcoi'!$I$11,'Química Alcoi'!$I$17,'Química Alcoi'!$I$23)</c:f>
              <c:numCache>
                <c:formatCode>0.0</c:formatCode>
                <c:ptCount val="5"/>
                <c:pt idx="0">
                  <c:v>50.0</c:v>
                </c:pt>
                <c:pt idx="1">
                  <c:v>59.57446808510638</c:v>
                </c:pt>
                <c:pt idx="2">
                  <c:v>62.0</c:v>
                </c:pt>
                <c:pt idx="3">
                  <c:v>76.74418604651163</c:v>
                </c:pt>
                <c:pt idx="4" formatCode="General">
                  <c:v>60.0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'Química Alcoi'!$J$1</c:f>
              <c:strCache>
                <c:ptCount val="1"/>
                <c:pt idx="0">
                  <c:v>%VALENCIÀ</c:v>
                </c:pt>
              </c:strCache>
            </c:strRef>
          </c:tx>
          <c:val>
            <c:numRef>
              <c:f>('Química Alcoi'!$J$2,'Química Alcoi'!$J$6,'Química Alcoi'!$J$11,'Química Alcoi'!$J$17,'Química Alcoi'!$J$23)</c:f>
              <c:numCache>
                <c:formatCode>0.0</c:formatCode>
                <c:ptCount val="5"/>
                <c:pt idx="0">
                  <c:v>29.16666666666667</c:v>
                </c:pt>
                <c:pt idx="1">
                  <c:v>12.76595744680851</c:v>
                </c:pt>
                <c:pt idx="2">
                  <c:v>20.0</c:v>
                </c:pt>
                <c:pt idx="3">
                  <c:v>9.30232558139535</c:v>
                </c:pt>
                <c:pt idx="4" formatCode="General">
                  <c:v>23.33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'Química Alcoi'!$K$1</c:f>
              <c:strCache>
                <c:ptCount val="1"/>
                <c:pt idx="0">
                  <c:v>%INDISTINT</c:v>
                </c:pt>
              </c:strCache>
            </c:strRef>
          </c:tx>
          <c:val>
            <c:numRef>
              <c:f>('Química Alcoi'!$K$2,'Química Alcoi'!$K$6,'Química Alcoi'!$K$11,'Química Alcoi'!$K$17,'Química Alcoi'!$K$23)</c:f>
              <c:numCache>
                <c:formatCode>0.0</c:formatCode>
                <c:ptCount val="5"/>
                <c:pt idx="0">
                  <c:v>20.83333333333333</c:v>
                </c:pt>
                <c:pt idx="1">
                  <c:v>27.65957446808511</c:v>
                </c:pt>
                <c:pt idx="2">
                  <c:v>18.0</c:v>
                </c:pt>
                <c:pt idx="3">
                  <c:v>13.95348837209302</c:v>
                </c:pt>
                <c:pt idx="4" formatCode="General">
                  <c:v>16.67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9062632"/>
        <c:axId val="2109065688"/>
      </c:lineChart>
      <c:catAx>
        <c:axId val="210906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9065688"/>
        <c:crosses val="autoZero"/>
        <c:auto val="1"/>
        <c:lblAlgn val="ctr"/>
        <c:lblOffset val="100"/>
        <c:noMultiLvlLbl val="0"/>
      </c:catAx>
      <c:valAx>
        <c:axId val="21090656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9062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TOTAL ORGANITZACIÓ</a:t>
            </a:r>
            <a:endParaRPr lang="es-ES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Organitz!$I$1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(Organitz!$A$3,Organitz!$A$7,Organitz!$A$13,Organitz!$A$18,Organitz!$A$26)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(Organitz!$I$4,Organitz!$I$9,Organitz!$I$15,Organitz!$I$21,Organitz!$I$27)</c:f>
              <c:numCache>
                <c:formatCode>0.0</c:formatCode>
                <c:ptCount val="5"/>
                <c:pt idx="0">
                  <c:v>85.99033816425121</c:v>
                </c:pt>
                <c:pt idx="1">
                  <c:v>81.81818181818181</c:v>
                </c:pt>
                <c:pt idx="2">
                  <c:v>72.70114942528735</c:v>
                </c:pt>
                <c:pt idx="3">
                  <c:v>68.64197530864197</c:v>
                </c:pt>
                <c:pt idx="4" formatCode="0.00">
                  <c:v>68.5929648241206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Organitz!$J$1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(Organitz!$A$3,Organitz!$A$7,Organitz!$A$13,Organitz!$A$18,Organitz!$A$26)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(Organitz!$J$4,Organitz!$J$9,Organitz!$J$15,Organitz!$J$21,Organitz!$J$27)</c:f>
              <c:numCache>
                <c:formatCode>0.0</c:formatCode>
                <c:ptCount val="5"/>
                <c:pt idx="0">
                  <c:v>6.76328502415459</c:v>
                </c:pt>
                <c:pt idx="1">
                  <c:v>10.33057851239669</c:v>
                </c:pt>
                <c:pt idx="2">
                  <c:v>11.20689655172414</c:v>
                </c:pt>
                <c:pt idx="3">
                  <c:v>13.58024691358025</c:v>
                </c:pt>
                <c:pt idx="4" formatCode="0.00">
                  <c:v>14.07035175879397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Organitz!$K$1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(Organitz!$A$3,Organitz!$A$7,Organitz!$A$13,Organitz!$A$18,Organitz!$A$26)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(Organitz!$K$4,Organitz!$K$9,Organitz!$K$15,Organitz!$K$21,Organitz!$K$27)</c:f>
              <c:numCache>
                <c:formatCode>0.0</c:formatCode>
                <c:ptCount val="5"/>
                <c:pt idx="0">
                  <c:v>7.246376811594203</c:v>
                </c:pt>
                <c:pt idx="1">
                  <c:v>7.851239669421488</c:v>
                </c:pt>
                <c:pt idx="2">
                  <c:v>16.0919540229885</c:v>
                </c:pt>
                <c:pt idx="3">
                  <c:v>17.77777777777778</c:v>
                </c:pt>
                <c:pt idx="4" formatCode="0.00">
                  <c:v>17.33668341708543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4428824"/>
        <c:axId val="2114431944"/>
      </c:lineChart>
      <c:catAx>
        <c:axId val="2114428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4431944"/>
        <c:crosses val="autoZero"/>
        <c:auto val="1"/>
        <c:lblAlgn val="ctr"/>
        <c:lblOffset val="100"/>
        <c:noMultiLvlLbl val="0"/>
      </c:catAx>
      <c:valAx>
        <c:axId val="211443194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4428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OBRES PÚB.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'Obres Púb'!$I$1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('Obres Púb'!$A$3,'Obres Púb'!$A$7,'Obres Púb'!$A$14,'Obres Púb'!$A$19,'Obres Púb'!$A$24)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('Obres Púb'!$I$2,'Obres Púb'!$I$6,'Obres Púb'!$I$11,'Obres Púb'!$I$17,'Obres Púb'!$I$23)</c:f>
              <c:numCache>
                <c:formatCode>0.0</c:formatCode>
                <c:ptCount val="5"/>
                <c:pt idx="0">
                  <c:v>79.07949790794979</c:v>
                </c:pt>
                <c:pt idx="1">
                  <c:v>83.15217391304348</c:v>
                </c:pt>
                <c:pt idx="2">
                  <c:v>83.48623853211009</c:v>
                </c:pt>
                <c:pt idx="3">
                  <c:v>81.70731707317073</c:v>
                </c:pt>
                <c:pt idx="4" formatCode="General">
                  <c:v>89.79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'Obres Púb'!$J$1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('Obres Púb'!$A$3,'Obres Púb'!$A$7,'Obres Púb'!$A$14,'Obres Púb'!$A$19,'Obres Púb'!$A$24)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('Obres Púb'!$J$2,'Obres Púb'!$J$6,'Obres Púb'!$J$11,'Obres Púb'!$J$17,'Obres Púb'!$J$23)</c:f>
              <c:numCache>
                <c:formatCode>0.0</c:formatCode>
                <c:ptCount val="5"/>
                <c:pt idx="0">
                  <c:v>11.71548117154812</c:v>
                </c:pt>
                <c:pt idx="1">
                  <c:v>6.521739130434782</c:v>
                </c:pt>
                <c:pt idx="2">
                  <c:v>5.504587155963303</c:v>
                </c:pt>
                <c:pt idx="3">
                  <c:v>3.658536585365854</c:v>
                </c:pt>
                <c:pt idx="4" formatCode="General">
                  <c:v>2.04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'Obres Púb'!$K$1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('Obres Púb'!$A$3,'Obres Púb'!$A$7,'Obres Púb'!$A$14,'Obres Púb'!$A$19,'Obres Púb'!$A$24)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('Obres Púb'!$K$2,'Obres Púb'!$K$6,'Obres Púb'!$K$11,'Obres Púb'!$K$17,'Obres Púb'!$K$23)</c:f>
              <c:numCache>
                <c:formatCode>0.0</c:formatCode>
                <c:ptCount val="5"/>
                <c:pt idx="0">
                  <c:v>9.205020920502091</c:v>
                </c:pt>
                <c:pt idx="1">
                  <c:v>10.32608695652174</c:v>
                </c:pt>
                <c:pt idx="2">
                  <c:v>11.00917431192661</c:v>
                </c:pt>
                <c:pt idx="3">
                  <c:v>14.63414634146342</c:v>
                </c:pt>
                <c:pt idx="4" formatCode="General">
                  <c:v>8.17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1196744"/>
        <c:axId val="2111199800"/>
      </c:lineChart>
      <c:catAx>
        <c:axId val="2111196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1199800"/>
        <c:crosses val="autoZero"/>
        <c:auto val="1"/>
        <c:lblAlgn val="ctr"/>
        <c:lblOffset val="100"/>
        <c:noMultiLvlLbl val="0"/>
      </c:catAx>
      <c:valAx>
        <c:axId val="21111998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1196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OBRES </a:t>
            </a:r>
            <a:r>
              <a:rPr lang="es-ES" sz="1800" b="1" i="0" u="none" strike="noStrike" baseline="0">
                <a:effectLst/>
              </a:rPr>
              <a:t>PÚB</a:t>
            </a:r>
            <a:r>
              <a:rPr lang="es-ES"/>
              <a:t>.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'Obres Púb'!$I$1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('Obres Púb'!$A$3,'Obres Púb'!$A$7,'Obres Púb'!$A$12,'Obres Púb'!$A$17,'Obres Púb'!$A$24)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('Obres Púb'!$I$3,'Obres Púb'!$I$7,'Obres Púb'!$I$12,'Obres Púb'!$I$18,'Obres Púb'!$I$24)</c:f>
              <c:numCache>
                <c:formatCode>0.0</c:formatCode>
                <c:ptCount val="5"/>
                <c:pt idx="0">
                  <c:v>78.64077669902913</c:v>
                </c:pt>
                <c:pt idx="1">
                  <c:v>73.37662337662337</c:v>
                </c:pt>
                <c:pt idx="2">
                  <c:v>78.90625</c:v>
                </c:pt>
                <c:pt idx="3">
                  <c:v>72.41379310344827</c:v>
                </c:pt>
                <c:pt idx="4" formatCode="General">
                  <c:v>68.85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'Obres Púb'!$J$1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('Obres Púb'!$A$3,'Obres Púb'!$A$7,'Obres Púb'!$A$12,'Obres Púb'!$A$17,'Obres Púb'!$A$24)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('Obres Púb'!$J$3,'Obres Púb'!$J$7,'Obres Púb'!$J$12,'Obres Púb'!$J$18,'Obres Púb'!$J$24)</c:f>
              <c:numCache>
                <c:formatCode>0.0</c:formatCode>
                <c:ptCount val="5"/>
                <c:pt idx="0">
                  <c:v>16.50485436893204</c:v>
                </c:pt>
                <c:pt idx="1">
                  <c:v>14.28571428571429</c:v>
                </c:pt>
                <c:pt idx="2">
                  <c:v>12.5</c:v>
                </c:pt>
                <c:pt idx="3">
                  <c:v>17.24137931034483</c:v>
                </c:pt>
                <c:pt idx="4" formatCode="General">
                  <c:v>13.11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'Obres Púb'!$K$1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('Obres Púb'!$A$3,'Obres Púb'!$A$7,'Obres Púb'!$A$12,'Obres Púb'!$A$17,'Obres Púb'!$A$24)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('Obres Púb'!$K$3,'Obres Púb'!$K$7,'Obres Púb'!$K$12,'Obres Púb'!$K$18,'Obres Púb'!$K$24)</c:f>
              <c:numCache>
                <c:formatCode>0.0</c:formatCode>
                <c:ptCount val="5"/>
                <c:pt idx="0">
                  <c:v>4.854368932038834</c:v>
                </c:pt>
                <c:pt idx="1">
                  <c:v>12.33766233766234</c:v>
                </c:pt>
                <c:pt idx="2">
                  <c:v>8.59375</c:v>
                </c:pt>
                <c:pt idx="3">
                  <c:v>10.3448275862069</c:v>
                </c:pt>
                <c:pt idx="4" formatCode="General">
                  <c:v>18.04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2165320"/>
        <c:axId val="2112168376"/>
      </c:lineChart>
      <c:catAx>
        <c:axId val="2112165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2168376"/>
        <c:crosses val="autoZero"/>
        <c:auto val="1"/>
        <c:lblAlgn val="ctr"/>
        <c:lblOffset val="100"/>
        <c:noMultiLvlLbl val="0"/>
      </c:catAx>
      <c:valAx>
        <c:axId val="21121683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2165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OBRES </a:t>
            </a:r>
            <a:r>
              <a:rPr lang="es-ES" sz="1800" b="1" i="0" u="none" strike="noStrike" baseline="0">
                <a:effectLst/>
              </a:rPr>
              <a:t>PÚB</a:t>
            </a:r>
            <a:r>
              <a:rPr lang="es-ES"/>
              <a:t>.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'Obres Púb'!$I$1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('Obres Púb'!$A$7,'Obres Púb'!$A$12,'Obres Púb'!$A$18,'Obres Púb'!$A$23)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('Obres Púb'!$I$8,'Obres Púb'!$I$13,'Obres Púb'!$I$19,'Obres Púb'!$I$25)</c:f>
              <c:numCache>
                <c:formatCode>0.0</c:formatCode>
                <c:ptCount val="4"/>
                <c:pt idx="0">
                  <c:v>79.50819672131147</c:v>
                </c:pt>
                <c:pt idx="1">
                  <c:v>67.35751295336787</c:v>
                </c:pt>
                <c:pt idx="2">
                  <c:v>80.64516129032257</c:v>
                </c:pt>
                <c:pt idx="3" formatCode="General">
                  <c:v>76.06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'Obres Púb'!$J$1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('Obres Púb'!$A$7,'Obres Púb'!$A$12,'Obres Púb'!$A$18,'Obres Púb'!$A$23)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('Obres Púb'!$J$8,'Obres Púb'!$J$13,'Obres Púb'!$J$19,'Obres Púb'!$J$25)</c:f>
              <c:numCache>
                <c:formatCode>0.0</c:formatCode>
                <c:ptCount val="4"/>
                <c:pt idx="0">
                  <c:v>12.29508196721311</c:v>
                </c:pt>
                <c:pt idx="1">
                  <c:v>21.24352331606218</c:v>
                </c:pt>
                <c:pt idx="2">
                  <c:v>12.90322580645161</c:v>
                </c:pt>
                <c:pt idx="3" formatCode="General">
                  <c:v>9.4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'Obres Púb'!$K$1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('Obres Púb'!$A$7,'Obres Púb'!$A$12,'Obres Púb'!$A$18,'Obres Púb'!$A$23)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('Obres Púb'!$K$8,'Obres Púb'!$K$13,'Obres Púb'!$K$19,'Obres Púb'!$K$25)</c:f>
              <c:numCache>
                <c:formatCode>0.0</c:formatCode>
                <c:ptCount val="4"/>
                <c:pt idx="0">
                  <c:v>8.196721311475409</c:v>
                </c:pt>
                <c:pt idx="1">
                  <c:v>11.39896373056995</c:v>
                </c:pt>
                <c:pt idx="2">
                  <c:v>6.451612903225806</c:v>
                </c:pt>
                <c:pt idx="3" formatCode="General">
                  <c:v>14.54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3059992"/>
        <c:axId val="2113063048"/>
      </c:lineChart>
      <c:catAx>
        <c:axId val="211305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3063048"/>
        <c:crosses val="autoZero"/>
        <c:auto val="1"/>
        <c:lblAlgn val="ctr"/>
        <c:lblOffset val="100"/>
        <c:noMultiLvlLbl val="0"/>
      </c:catAx>
      <c:valAx>
        <c:axId val="21130630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3059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OBRES </a:t>
            </a:r>
            <a:r>
              <a:rPr lang="es-ES" sz="1800" b="1" i="0" u="none" strike="noStrike" baseline="0">
                <a:effectLst/>
              </a:rPr>
              <a:t>PÚB</a:t>
            </a:r>
            <a:r>
              <a:rPr lang="es-ES"/>
              <a:t>.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'Obres Púb'!$I$1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('Obres Púb'!$A$14,'Obres Púb'!$A$19,'Obres Púb'!$A$25)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('Obres Púb'!$I$14,'Obres Púb'!$I$20,'Obres Púb'!$I$26)</c:f>
              <c:numCache>
                <c:formatCode>0.0</c:formatCode>
                <c:ptCount val="3"/>
                <c:pt idx="0">
                  <c:v>72.79411764705882</c:v>
                </c:pt>
                <c:pt idx="1">
                  <c:v>63.88888888888889</c:v>
                </c:pt>
                <c:pt idx="2" formatCode="General">
                  <c:v>59.53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'Obres Púb'!$J$1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('Obres Púb'!$A$14,'Obres Púb'!$A$19,'Obres Púb'!$A$25)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('Obres Púb'!$J$14,'Obres Púb'!$J$20,'Obres Púb'!$J$26)</c:f>
              <c:numCache>
                <c:formatCode>0.0</c:formatCode>
                <c:ptCount val="3"/>
                <c:pt idx="0">
                  <c:v>12.5</c:v>
                </c:pt>
                <c:pt idx="1">
                  <c:v>23.14814814814815</c:v>
                </c:pt>
                <c:pt idx="2" formatCode="General">
                  <c:v>27.74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'Obres Púb'!$K$1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('Obres Púb'!$A$14,'Obres Púb'!$A$19,'Obres Púb'!$A$25)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('Obres Púb'!$K$14,'Obres Púb'!$K$20,'Obres Púb'!$K$26)</c:f>
              <c:numCache>
                <c:formatCode>0.0</c:formatCode>
                <c:ptCount val="3"/>
                <c:pt idx="0">
                  <c:v>14.70588235294118</c:v>
                </c:pt>
                <c:pt idx="1">
                  <c:v>12.96296296296296</c:v>
                </c:pt>
                <c:pt idx="2" formatCode="General">
                  <c:v>12.73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1240056"/>
        <c:axId val="2111243112"/>
      </c:lineChart>
      <c:catAx>
        <c:axId val="211124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1243112"/>
        <c:crosses val="autoZero"/>
        <c:auto val="1"/>
        <c:lblAlgn val="ctr"/>
        <c:lblOffset val="100"/>
        <c:noMultiLvlLbl val="0"/>
      </c:catAx>
      <c:valAx>
        <c:axId val="21112431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1240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TOTAL OBRES PÚBLIQUES</a:t>
            </a:r>
            <a:endParaRPr lang="es-ES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'Obres Púb'!$I$1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('Obres Púb'!$A$3,'Obres Púb'!$A$7,'Obres Púb'!$A$12,'Obres Púb'!$A$18,'Obres Púb'!$A$24)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('Obres Púb'!$I$4,'Obres Púb'!$I$9,'Obres Púb'!$I$15,'Obres Púb'!$I$21,'Obres Púb'!$I$27)</c:f>
              <c:numCache>
                <c:formatCode>0.0</c:formatCode>
                <c:ptCount val="5"/>
                <c:pt idx="0">
                  <c:v>78.94736842105263</c:v>
                </c:pt>
                <c:pt idx="1">
                  <c:v>78.91304347826087</c:v>
                </c:pt>
                <c:pt idx="2">
                  <c:v>74.3816254416961</c:v>
                </c:pt>
                <c:pt idx="3">
                  <c:v>72.79843444227006</c:v>
                </c:pt>
                <c:pt idx="4" formatCode="General">
                  <c:v>69.5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'Obres Púb'!$J$1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('Obres Púb'!$A$3,'Obres Púb'!$A$7,'Obres Púb'!$A$12,'Obres Púb'!$A$18,'Obres Púb'!$A$24)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('Obres Púb'!$J$4,'Obres Púb'!$J$9,'Obres Púb'!$J$15,'Obres Púb'!$J$21,'Obres Púb'!$J$27)</c:f>
              <c:numCache>
                <c:formatCode>0.0</c:formatCode>
                <c:ptCount val="5"/>
                <c:pt idx="0">
                  <c:v>13.1578947368421</c:v>
                </c:pt>
                <c:pt idx="1">
                  <c:v>10.65217391304348</c:v>
                </c:pt>
                <c:pt idx="2">
                  <c:v>14.13427561837456</c:v>
                </c:pt>
                <c:pt idx="3">
                  <c:v>16.2426614481409</c:v>
                </c:pt>
                <c:pt idx="4" formatCode="General">
                  <c:v>17.0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'Obres Púb'!$K$1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('Obres Púb'!$A$3,'Obres Púb'!$A$7,'Obres Púb'!$A$12,'Obres Púb'!$A$18,'Obres Púb'!$A$24)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('Obres Púb'!$K$4,'Obres Púb'!$K$9,'Obres Púb'!$K$15,'Obres Púb'!$K$21,'Obres Púb'!$K$27)</c:f>
              <c:numCache>
                <c:formatCode>0.0</c:formatCode>
                <c:ptCount val="5"/>
                <c:pt idx="0">
                  <c:v>7.894736842105263</c:v>
                </c:pt>
                <c:pt idx="1">
                  <c:v>10.43478260869565</c:v>
                </c:pt>
                <c:pt idx="2">
                  <c:v>11.48409893992933</c:v>
                </c:pt>
                <c:pt idx="3">
                  <c:v>10.95890410958904</c:v>
                </c:pt>
                <c:pt idx="4" formatCode="General">
                  <c:v>13.5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3099928"/>
        <c:axId val="2113102984"/>
      </c:lineChart>
      <c:catAx>
        <c:axId val="2113099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3102984"/>
        <c:crosses val="autoZero"/>
        <c:auto val="1"/>
        <c:lblAlgn val="ctr"/>
        <c:lblOffset val="100"/>
        <c:noMultiLvlLbl val="0"/>
      </c:catAx>
      <c:valAx>
        <c:axId val="21131029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3099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ENERGIA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Energia!$I$1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(Energia!$A$2,Energia!$A$6,Energia!$A$11,Energia!$A$15,Energia!$A$21)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(Energia!$I$2,Energia!$I$5,Energia!$I$9,Energia!$I$14,Energia!$I$20)</c:f>
              <c:numCache>
                <c:formatCode>0.0</c:formatCode>
                <c:ptCount val="5"/>
                <c:pt idx="0">
                  <c:v>87.32394366197182</c:v>
                </c:pt>
                <c:pt idx="1">
                  <c:v>89.74358974358974</c:v>
                </c:pt>
                <c:pt idx="2">
                  <c:v>74.2857142857143</c:v>
                </c:pt>
                <c:pt idx="3">
                  <c:v>75.60975609756098</c:v>
                </c:pt>
                <c:pt idx="4" formatCode="General">
                  <c:v>72.63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Energia!$J$1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(Energia!$A$2,Energia!$A$6,Energia!$A$11,Energia!$A$15,Energia!$A$21)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(Energia!$J$2,Energia!$J$5,Energia!$J$9,Energia!$J$14,Energia!$J$20)</c:f>
              <c:numCache>
                <c:formatCode>0.0</c:formatCode>
                <c:ptCount val="5"/>
                <c:pt idx="0">
                  <c:v>8.45070422535211</c:v>
                </c:pt>
                <c:pt idx="1">
                  <c:v>6.410256410256411</c:v>
                </c:pt>
                <c:pt idx="2">
                  <c:v>10.0</c:v>
                </c:pt>
                <c:pt idx="3">
                  <c:v>17.07317073170732</c:v>
                </c:pt>
                <c:pt idx="4" formatCode="General">
                  <c:v>17.89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Energia!$K$1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(Energia!$A$2,Energia!$A$6,Energia!$A$11,Energia!$A$15,Energia!$A$21)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(Energia!$K$2,Energia!$K$5,Energia!$K$9,Energia!$K$14,Energia!$K$20)</c:f>
              <c:numCache>
                <c:formatCode>0.0</c:formatCode>
                <c:ptCount val="5"/>
                <c:pt idx="0">
                  <c:v>4.225352112676056</c:v>
                </c:pt>
                <c:pt idx="1">
                  <c:v>3.846153846153846</c:v>
                </c:pt>
                <c:pt idx="2">
                  <c:v>15.71428571428571</c:v>
                </c:pt>
                <c:pt idx="3">
                  <c:v>7.317073170731708</c:v>
                </c:pt>
                <c:pt idx="4" formatCode="General">
                  <c:v>9.48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4481880"/>
        <c:axId val="2114484936"/>
      </c:lineChart>
      <c:catAx>
        <c:axId val="2114481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4484936"/>
        <c:crosses val="autoZero"/>
        <c:auto val="1"/>
        <c:lblAlgn val="ctr"/>
        <c:lblOffset val="100"/>
        <c:noMultiLvlLbl val="0"/>
      </c:catAx>
      <c:valAx>
        <c:axId val="21144849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4481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ENERGIA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Energia!$I$1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(Energia!$A$6,Energia!$A$11,Energia!$A$17,Energia!$A$22)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(Energia!$I$6,Energia!$I$10,Energia!$I$15,Energia!$I$21)</c:f>
              <c:numCache>
                <c:formatCode>0.0</c:formatCode>
                <c:ptCount val="4"/>
                <c:pt idx="0">
                  <c:v>83.07692307692308</c:v>
                </c:pt>
                <c:pt idx="1">
                  <c:v>78.94736842105263</c:v>
                </c:pt>
                <c:pt idx="2">
                  <c:v>76.92307692307692</c:v>
                </c:pt>
                <c:pt idx="3" formatCode="General">
                  <c:v>85.18000000000001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Energia!$J$1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(Energia!$A$6,Energia!$A$11,Energia!$A$17,Energia!$A$22)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(Energia!$J$6,Energia!$J$10,Energia!$J$15,Energia!$J$21)</c:f>
              <c:numCache>
                <c:formatCode>0.0</c:formatCode>
                <c:ptCount val="4"/>
                <c:pt idx="0">
                  <c:v>9.23076923076923</c:v>
                </c:pt>
                <c:pt idx="1">
                  <c:v>9.210526315789474</c:v>
                </c:pt>
                <c:pt idx="2">
                  <c:v>12.30769230769231</c:v>
                </c:pt>
                <c:pt idx="3" formatCode="General">
                  <c:v>11.11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Energia!$K$1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(Energia!$A$6,Energia!$A$11,Energia!$A$17,Energia!$A$22)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(Energia!$K$6,Energia!$K$10,Energia!$K$15,Energia!$K$21)</c:f>
              <c:numCache>
                <c:formatCode>0.0</c:formatCode>
                <c:ptCount val="4"/>
                <c:pt idx="0">
                  <c:v>7.692307692307692</c:v>
                </c:pt>
                <c:pt idx="1">
                  <c:v>11.8421052631579</c:v>
                </c:pt>
                <c:pt idx="2">
                  <c:v>10.76923076923077</c:v>
                </c:pt>
                <c:pt idx="3" formatCode="General">
                  <c:v>3.71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4544152"/>
        <c:axId val="2114547208"/>
      </c:lineChart>
      <c:catAx>
        <c:axId val="2114544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4547208"/>
        <c:crosses val="autoZero"/>
        <c:auto val="1"/>
        <c:lblAlgn val="ctr"/>
        <c:lblOffset val="100"/>
        <c:noMultiLvlLbl val="0"/>
      </c:catAx>
      <c:valAx>
        <c:axId val="211454720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4544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ENERGIA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Energia!$I$1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(Energia!$A$11,Energia!$A$16,Energia!$A$21)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(Energia!$I$11,Energia!$I$16,Energia!$I$22)</c:f>
              <c:numCache>
                <c:formatCode>0.0</c:formatCode>
                <c:ptCount val="3"/>
                <c:pt idx="0">
                  <c:v>66.17647058823529</c:v>
                </c:pt>
                <c:pt idx="1">
                  <c:v>64.63414634146342</c:v>
                </c:pt>
                <c:pt idx="2" formatCode="General">
                  <c:v>68.49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Energia!$J$1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(Energia!$A$11,Energia!$A$16,Energia!$A$21)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(Energia!$J$11,Energia!$J$16,Energia!$J$22)</c:f>
              <c:numCache>
                <c:formatCode>0.0</c:formatCode>
                <c:ptCount val="3"/>
                <c:pt idx="0">
                  <c:v>19.11764705882353</c:v>
                </c:pt>
                <c:pt idx="1">
                  <c:v>23.17073170731707</c:v>
                </c:pt>
                <c:pt idx="2" formatCode="General">
                  <c:v>15.06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Energia!$K$1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(Energia!$A$11,Energia!$A$16,Energia!$A$21)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(Energia!$K$11,Energia!$K$16,Energia!$K$22)</c:f>
              <c:numCache>
                <c:formatCode>0.0</c:formatCode>
                <c:ptCount val="3"/>
                <c:pt idx="0">
                  <c:v>14.70588235294118</c:v>
                </c:pt>
                <c:pt idx="1">
                  <c:v>12.19512195121951</c:v>
                </c:pt>
                <c:pt idx="2" formatCode="General">
                  <c:v>16.45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4598424"/>
        <c:axId val="2114601480"/>
      </c:lineChart>
      <c:catAx>
        <c:axId val="2114598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4601480"/>
        <c:crosses val="autoZero"/>
        <c:auto val="1"/>
        <c:lblAlgn val="ctr"/>
        <c:lblOffset val="100"/>
        <c:noMultiLvlLbl val="0"/>
      </c:catAx>
      <c:valAx>
        <c:axId val="211460148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4598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ENERGIA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Energia!$I$1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(Energia!$A$16,Energia!$A$22)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(Energia!$I$17,Energia!$I$23)</c:f>
              <c:numCache>
                <c:formatCode>General</c:formatCode>
                <c:ptCount val="2"/>
                <c:pt idx="0" formatCode="0.0">
                  <c:v>55.55555555555556</c:v>
                </c:pt>
                <c:pt idx="1">
                  <c:v>54.32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Energia!$J$1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(Energia!$A$16,Energia!$A$22)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(Energia!$J$17,Energia!$J$23)</c:f>
              <c:numCache>
                <c:formatCode>General</c:formatCode>
                <c:ptCount val="2"/>
                <c:pt idx="0" formatCode="0.0">
                  <c:v>19.44444444444444</c:v>
                </c:pt>
                <c:pt idx="1">
                  <c:v>25.92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Energia!$K$1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(Energia!$A$16,Energia!$A$22)</c:f>
              <c:numCache>
                <c:formatCode>General</c:formatCode>
                <c:ptCount val="2"/>
                <c:pt idx="0">
                  <c:v>2014.0</c:v>
                </c:pt>
                <c:pt idx="1">
                  <c:v>2015.0</c:v>
                </c:pt>
              </c:numCache>
            </c:numRef>
          </c:cat>
          <c:val>
            <c:numRef>
              <c:f>(Energia!$K$17,Energia!$K$23)</c:f>
              <c:numCache>
                <c:formatCode>General</c:formatCode>
                <c:ptCount val="2"/>
                <c:pt idx="0" formatCode="0.0">
                  <c:v>25.0</c:v>
                </c:pt>
                <c:pt idx="1">
                  <c:v>19.76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1293496"/>
        <c:axId val="2111296616"/>
      </c:lineChart>
      <c:catAx>
        <c:axId val="2111293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1296616"/>
        <c:crosses val="autoZero"/>
        <c:auto val="1"/>
        <c:lblAlgn val="ctr"/>
        <c:lblOffset val="100"/>
        <c:noMultiLvlLbl val="0"/>
      </c:catAx>
      <c:valAx>
        <c:axId val="21112966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1293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SEGON QUIMICA ALCOI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'Química Alcoi'!$I$1</c:f>
              <c:strCache>
                <c:ptCount val="1"/>
                <c:pt idx="0">
                  <c:v>%CASTELLÀ</c:v>
                </c:pt>
              </c:strCache>
            </c:strRef>
          </c:tx>
          <c:val>
            <c:numRef>
              <c:f>('Química Alcoi'!$I$3,'Química Alcoi'!$I$7,'Química Alcoi'!$I$12,'Química Alcoi'!$I$18,'Química Alcoi'!$I$24)</c:f>
              <c:numCache>
                <c:formatCode>0.0</c:formatCode>
                <c:ptCount val="5"/>
                <c:pt idx="0">
                  <c:v>40.54054054054054</c:v>
                </c:pt>
                <c:pt idx="1">
                  <c:v>41.1764705882353</c:v>
                </c:pt>
                <c:pt idx="2">
                  <c:v>42.85714285714285</c:v>
                </c:pt>
                <c:pt idx="3">
                  <c:v>57.14285714285714</c:v>
                </c:pt>
                <c:pt idx="4" formatCode="General">
                  <c:v>54.28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'Química Alcoi'!$J$1</c:f>
              <c:strCache>
                <c:ptCount val="1"/>
                <c:pt idx="0">
                  <c:v>%VALENCIÀ</c:v>
                </c:pt>
              </c:strCache>
            </c:strRef>
          </c:tx>
          <c:val>
            <c:numRef>
              <c:f>('Química Alcoi'!$J$3,'Química Alcoi'!$J$7,'Química Alcoi'!$J$12,'Química Alcoi'!$J$18,'Química Alcoi'!$J$24)</c:f>
              <c:numCache>
                <c:formatCode>0.0</c:formatCode>
                <c:ptCount val="5"/>
                <c:pt idx="0">
                  <c:v>35.13513513513513</c:v>
                </c:pt>
                <c:pt idx="1">
                  <c:v>47.05882352941177</c:v>
                </c:pt>
                <c:pt idx="2">
                  <c:v>28.57142857142857</c:v>
                </c:pt>
                <c:pt idx="3">
                  <c:v>16.66666666666667</c:v>
                </c:pt>
                <c:pt idx="4" formatCode="General">
                  <c:v>14.28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'Química Alcoi'!$K$1</c:f>
              <c:strCache>
                <c:ptCount val="1"/>
                <c:pt idx="0">
                  <c:v>%INDISTINT</c:v>
                </c:pt>
              </c:strCache>
            </c:strRef>
          </c:tx>
          <c:val>
            <c:numRef>
              <c:f>('Química Alcoi'!$K$3,'Química Alcoi'!$K$7,'Química Alcoi'!$K$12,'Química Alcoi'!$K$18,'Química Alcoi'!$K$24)</c:f>
              <c:numCache>
                <c:formatCode>0.0</c:formatCode>
                <c:ptCount val="5"/>
                <c:pt idx="0">
                  <c:v>24.32432432432432</c:v>
                </c:pt>
                <c:pt idx="1">
                  <c:v>11.76470588235294</c:v>
                </c:pt>
                <c:pt idx="2">
                  <c:v>28.57142857142857</c:v>
                </c:pt>
                <c:pt idx="3">
                  <c:v>26.19047619047619</c:v>
                </c:pt>
                <c:pt idx="4" formatCode="General">
                  <c:v>31.44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9101368"/>
        <c:axId val="2109104424"/>
      </c:lineChart>
      <c:catAx>
        <c:axId val="2109101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9104424"/>
        <c:crosses val="autoZero"/>
        <c:auto val="1"/>
        <c:lblAlgn val="ctr"/>
        <c:lblOffset val="100"/>
        <c:noMultiLvlLbl val="0"/>
      </c:catAx>
      <c:valAx>
        <c:axId val="21091044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09101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TOTAL ENERGIA</a:t>
            </a:r>
            <a:endParaRPr lang="es-ES">
              <a:effectLst/>
            </a:endParaRPr>
          </a:p>
        </c:rich>
      </c:tx>
      <c:layout>
        <c:manualLayout>
          <c:xMode val="edge"/>
          <c:yMode val="edge"/>
          <c:x val="0.353715223097113"/>
          <c:y val="0.0324074074074074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Energia!$I$1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(Energia!$A$2,Energia!$A$6,Energia!$A$10,Energia!$A$15,Energia!$A$22)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(Energia!$I$3,Energia!$I$7,Energia!$I$12,Energia!$I$18,Energia!$I$24)</c:f>
              <c:numCache>
                <c:formatCode>0.0</c:formatCode>
                <c:ptCount val="5"/>
                <c:pt idx="0">
                  <c:v>87.32394366197182</c:v>
                </c:pt>
                <c:pt idx="1">
                  <c:v>86.71328671328671</c:v>
                </c:pt>
                <c:pt idx="2">
                  <c:v>73.3644859813084</c:v>
                </c:pt>
                <c:pt idx="3">
                  <c:v>68.10631229235881</c:v>
                </c:pt>
                <c:pt idx="4" formatCode="0.00">
                  <c:v>68.97689768976897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Energia!$J$1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(Energia!$A$2,Energia!$A$6,Energia!$A$10,Energia!$A$15,Energia!$A$22)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(Energia!$J$3,Energia!$J$7,Energia!$J$12,Energia!$J$18,Energia!$J$24)</c:f>
              <c:numCache>
                <c:formatCode>0.0</c:formatCode>
                <c:ptCount val="5"/>
                <c:pt idx="0">
                  <c:v>8.45070422535211</c:v>
                </c:pt>
                <c:pt idx="1">
                  <c:v>7.692307692307692</c:v>
                </c:pt>
                <c:pt idx="2">
                  <c:v>12.61682242990654</c:v>
                </c:pt>
                <c:pt idx="3">
                  <c:v>18.27242524916943</c:v>
                </c:pt>
                <c:pt idx="4" formatCode="0.00">
                  <c:v>18.15181518151815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Energia!$K$1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(Energia!$A$2,Energia!$A$6,Energia!$A$10,Energia!$A$15,Energia!$A$22)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(Energia!$K$3,Energia!$K$7,Energia!$K$12,Energia!$K$18,Energia!$K$24)</c:f>
              <c:numCache>
                <c:formatCode>0.0</c:formatCode>
                <c:ptCount val="5"/>
                <c:pt idx="0">
                  <c:v>4.225352112676056</c:v>
                </c:pt>
                <c:pt idx="1">
                  <c:v>5.594405594405594</c:v>
                </c:pt>
                <c:pt idx="2">
                  <c:v>14.01869158878505</c:v>
                </c:pt>
                <c:pt idx="3">
                  <c:v>13.62126245847176</c:v>
                </c:pt>
                <c:pt idx="4" formatCode="0.00">
                  <c:v>12.87128712871287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1361912"/>
        <c:axId val="2111365032"/>
      </c:lineChart>
      <c:catAx>
        <c:axId val="2111361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1365032"/>
        <c:crosses val="autoZero"/>
        <c:auto val="1"/>
        <c:lblAlgn val="ctr"/>
        <c:lblOffset val="100"/>
        <c:noMultiLvlLbl val="0"/>
      </c:catAx>
      <c:valAx>
        <c:axId val="21113650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1361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TELECOMUNICACIONS GANDIA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'Sist Telec'!$I$1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('Sist Telec'!$A$4,'Sist Telec'!$A$11,'Sist Telec'!$A$15,'Sist Telec'!$A$21,'Sist Telec'!$A$27)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('Sist Telec'!$I$2,'Sist Telec'!$I$8,'Sist Telec'!$I$14,'Sist Telec'!$I$20,'Sist Telec'!$I$26)</c:f>
              <c:numCache>
                <c:formatCode>0.0</c:formatCode>
                <c:ptCount val="5"/>
                <c:pt idx="0">
                  <c:v>71.73913043478261</c:v>
                </c:pt>
                <c:pt idx="1">
                  <c:v>61.44578313253012</c:v>
                </c:pt>
                <c:pt idx="2">
                  <c:v>67.21311475409835</c:v>
                </c:pt>
                <c:pt idx="3">
                  <c:v>76.27118644067796</c:v>
                </c:pt>
                <c:pt idx="4" formatCode="General">
                  <c:v>67.69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'Sist Telec'!$J$1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('Sist Telec'!$A$4,'Sist Telec'!$A$11,'Sist Telec'!$A$15,'Sist Telec'!$A$21,'Sist Telec'!$A$27)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('Sist Telec'!$J$2,'Sist Telec'!$J$8,'Sist Telec'!$J$14,'Sist Telec'!$J$20,'Sist Telec'!$J$26)</c:f>
              <c:numCache>
                <c:formatCode>0.0</c:formatCode>
                <c:ptCount val="5"/>
                <c:pt idx="0">
                  <c:v>20.65217391304348</c:v>
                </c:pt>
                <c:pt idx="1">
                  <c:v>31.32530120481928</c:v>
                </c:pt>
                <c:pt idx="2">
                  <c:v>14.75409836065574</c:v>
                </c:pt>
                <c:pt idx="3">
                  <c:v>6.779661016949152</c:v>
                </c:pt>
                <c:pt idx="4" formatCode="General">
                  <c:v>13.84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'Sist Telec'!$K$1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('Sist Telec'!$A$4,'Sist Telec'!$A$11,'Sist Telec'!$A$15,'Sist Telec'!$A$21,'Sist Telec'!$A$27)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('Sist Telec'!$K$2,'Sist Telec'!$K$8,'Sist Telec'!$K$14,'Sist Telec'!$K$20,'Sist Telec'!$K$26)</c:f>
              <c:numCache>
                <c:formatCode>0.0</c:formatCode>
                <c:ptCount val="5"/>
                <c:pt idx="0">
                  <c:v>7.608695652173913</c:v>
                </c:pt>
                <c:pt idx="1">
                  <c:v>7.228915662650603</c:v>
                </c:pt>
                <c:pt idx="2">
                  <c:v>18.0327868852459</c:v>
                </c:pt>
                <c:pt idx="3">
                  <c:v>16.94915254237288</c:v>
                </c:pt>
                <c:pt idx="4" formatCode="General">
                  <c:v>18.47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3135784"/>
        <c:axId val="2113138888"/>
      </c:lineChart>
      <c:catAx>
        <c:axId val="2113135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3138888"/>
        <c:crosses val="autoZero"/>
        <c:auto val="1"/>
        <c:lblAlgn val="ctr"/>
        <c:lblOffset val="100"/>
        <c:noMultiLvlLbl val="0"/>
      </c:catAx>
      <c:valAx>
        <c:axId val="21131388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3135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TELECOMINICACIONS GANDIA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'Sist Telec'!$I$1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('Sist Telec'!$A$3,'Sist Telec'!$A$10,'Sist Telec'!$A$15,'Sist Telec'!$A$21,'Sist Telec'!$A$27)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('Sist Telec'!$I$3,'Sist Telec'!$I$9,'Sist Telec'!$I$15,'Sist Telec'!$I$21,'Sist Telec'!$I$27)</c:f>
              <c:numCache>
                <c:formatCode>0.0</c:formatCode>
                <c:ptCount val="5"/>
                <c:pt idx="0">
                  <c:v>50.0</c:v>
                </c:pt>
                <c:pt idx="1">
                  <c:v>61.66666666666666</c:v>
                </c:pt>
                <c:pt idx="2">
                  <c:v>58.9041095890411</c:v>
                </c:pt>
                <c:pt idx="3">
                  <c:v>62.22222222222222</c:v>
                </c:pt>
                <c:pt idx="4" formatCode="General">
                  <c:v>62.74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'Sist Telec'!$J$1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('Sist Telec'!$A$3,'Sist Telec'!$A$10,'Sist Telec'!$A$15,'Sist Telec'!$A$21,'Sist Telec'!$A$27)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('Sist Telec'!$J$3,'Sist Telec'!$J$9,'Sist Telec'!$J$15,'Sist Telec'!$J$21,'Sist Telec'!$J$27)</c:f>
              <c:numCache>
                <c:formatCode>0.0</c:formatCode>
                <c:ptCount val="5"/>
                <c:pt idx="0">
                  <c:v>45.45454545454545</c:v>
                </c:pt>
                <c:pt idx="1">
                  <c:v>28.33333333333333</c:v>
                </c:pt>
                <c:pt idx="2">
                  <c:v>31.50684931506849</c:v>
                </c:pt>
                <c:pt idx="3">
                  <c:v>26.66666666666667</c:v>
                </c:pt>
                <c:pt idx="4" formatCode="General">
                  <c:v>19.6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'Sist Telec'!$K$1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('Sist Telec'!$A$3,'Sist Telec'!$A$10,'Sist Telec'!$A$15,'Sist Telec'!$A$21,'Sist Telec'!$A$27)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('Sist Telec'!$K$3,'Sist Telec'!$K$9,'Sist Telec'!$K$15,'Sist Telec'!$K$21,'Sist Telec'!$K$27)</c:f>
              <c:numCache>
                <c:formatCode>0.0</c:formatCode>
                <c:ptCount val="5"/>
                <c:pt idx="0">
                  <c:v>4.545454545454546</c:v>
                </c:pt>
                <c:pt idx="1">
                  <c:v>10.0</c:v>
                </c:pt>
                <c:pt idx="2">
                  <c:v>9.58904109589041</c:v>
                </c:pt>
                <c:pt idx="3">
                  <c:v>11.11111111111111</c:v>
                </c:pt>
                <c:pt idx="4" formatCode="General">
                  <c:v>17.66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3212104"/>
        <c:axId val="2113215160"/>
      </c:lineChart>
      <c:catAx>
        <c:axId val="2113212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3215160"/>
        <c:crosses val="autoZero"/>
        <c:auto val="1"/>
        <c:lblAlgn val="ctr"/>
        <c:lblOffset val="100"/>
        <c:noMultiLvlLbl val="0"/>
      </c:catAx>
      <c:valAx>
        <c:axId val="21132151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3212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TELECOMUNICACIONS GANDIA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'Sist Telec'!$I$1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('Sist Telec'!$A$4,'Sist Telec'!$A$9,'Sist Telec'!$A$15,'Sist Telec'!$A$22,'Sist Telec'!$A$27)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('Sist Telec'!$I$4,'Sist Telec'!$I$10,'Sist Telec'!$I$16,'Sist Telec'!$I$22,'Sist Telec'!$I$28)</c:f>
              <c:numCache>
                <c:formatCode>0.0</c:formatCode>
                <c:ptCount val="5"/>
                <c:pt idx="0">
                  <c:v>0.0</c:v>
                </c:pt>
                <c:pt idx="1">
                  <c:v>50.0</c:v>
                </c:pt>
                <c:pt idx="2">
                  <c:v>58.06451612903226</c:v>
                </c:pt>
                <c:pt idx="3">
                  <c:v>59.77011494252873</c:v>
                </c:pt>
                <c:pt idx="4" formatCode="General">
                  <c:v>55.73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'Sist Telec'!$J$1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('Sist Telec'!$A$4,'Sist Telec'!$A$9,'Sist Telec'!$A$15,'Sist Telec'!$A$22,'Sist Telec'!$A$27)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('Sist Telec'!$J$4,'Sist Telec'!$J$10,'Sist Telec'!$J$16,'Sist Telec'!$J$22,'Sist Telec'!$J$28)</c:f>
              <c:numCache>
                <c:formatCode>0.0</c:formatCode>
                <c:ptCount val="5"/>
                <c:pt idx="0">
                  <c:v>0.0</c:v>
                </c:pt>
                <c:pt idx="1">
                  <c:v>40.0</c:v>
                </c:pt>
                <c:pt idx="2">
                  <c:v>33.87096774193548</c:v>
                </c:pt>
                <c:pt idx="3">
                  <c:v>33.33333333333334</c:v>
                </c:pt>
                <c:pt idx="4" formatCode="General">
                  <c:v>29.5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'Sist Telec'!$K$1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('Sist Telec'!$A$4,'Sist Telec'!$A$9,'Sist Telec'!$A$15,'Sist Telec'!$A$22,'Sist Telec'!$A$27)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('Sist Telec'!$K$4,'Sist Telec'!$K$10,'Sist Telec'!$K$16,'Sist Telec'!$K$22,'Sist Telec'!$K$28)</c:f>
              <c:numCache>
                <c:formatCode>0.0</c:formatCode>
                <c:ptCount val="5"/>
                <c:pt idx="0">
                  <c:v>100.0</c:v>
                </c:pt>
                <c:pt idx="1">
                  <c:v>10.0</c:v>
                </c:pt>
                <c:pt idx="2">
                  <c:v>8.064516129032257</c:v>
                </c:pt>
                <c:pt idx="3">
                  <c:v>6.896551724137931</c:v>
                </c:pt>
                <c:pt idx="4" formatCode="General">
                  <c:v>14.77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3267720"/>
        <c:axId val="2113270776"/>
      </c:lineChart>
      <c:catAx>
        <c:axId val="2113267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3270776"/>
        <c:crosses val="autoZero"/>
        <c:auto val="1"/>
        <c:lblAlgn val="ctr"/>
        <c:lblOffset val="100"/>
        <c:noMultiLvlLbl val="0"/>
      </c:catAx>
      <c:valAx>
        <c:axId val="21132707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3267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TELECOMUNICACIONS GANDIA</a:t>
            </a:r>
          </a:p>
        </c:rich>
      </c:tx>
      <c:layout>
        <c:manualLayout>
          <c:xMode val="edge"/>
          <c:yMode val="edge"/>
          <c:x val="0.251389476549689"/>
          <c:y val="0.0231481481481481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'Sist Telec'!$I$1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('Sist Telec'!$A$4,'Sist Telec'!$A$10,'Sist Telec'!$A$15,'Sist Telec'!$A$20,'Sist Telec'!$A$28)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('Sist Telec'!$I$5,'Sist Telec'!$I$11,'Sist Telec'!$I$17,'Sist Telec'!$I$23,'Sist Telec'!$I$29)</c:f>
              <c:numCache>
                <c:formatCode>0.0</c:formatCode>
                <c:ptCount val="5"/>
                <c:pt idx="0">
                  <c:v>45.45454545454545</c:v>
                </c:pt>
                <c:pt idx="1">
                  <c:v>46.15384615384615</c:v>
                </c:pt>
                <c:pt idx="2">
                  <c:v>48.86363636363637</c:v>
                </c:pt>
                <c:pt idx="3">
                  <c:v>43.82022471910113</c:v>
                </c:pt>
                <c:pt idx="4" formatCode="General">
                  <c:v>50.0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'Sist Telec'!$J$1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('Sist Telec'!$A$4,'Sist Telec'!$A$10,'Sist Telec'!$A$15,'Sist Telec'!$A$20,'Sist Telec'!$A$28)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('Sist Telec'!$J$5,'Sist Telec'!$J$11,'Sist Telec'!$J$17,'Sist Telec'!$J$23,'Sist Telec'!$J$29)</c:f>
              <c:numCache>
                <c:formatCode>0.0</c:formatCode>
                <c:ptCount val="5"/>
                <c:pt idx="0">
                  <c:v>29.09090909090909</c:v>
                </c:pt>
                <c:pt idx="1">
                  <c:v>34.61538461538461</c:v>
                </c:pt>
                <c:pt idx="2">
                  <c:v>28.40909090909091</c:v>
                </c:pt>
                <c:pt idx="3">
                  <c:v>40.44943820224719</c:v>
                </c:pt>
                <c:pt idx="4" formatCode="General">
                  <c:v>36.04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'Sist Telec'!$K$1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('Sist Telec'!$A$4,'Sist Telec'!$A$10,'Sist Telec'!$A$15,'Sist Telec'!$A$20,'Sist Telec'!$A$28)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('Sist Telec'!$K$5,'Sist Telec'!$K$11,'Sist Telec'!$K$17,'Sist Telec'!$K$23,'Sist Telec'!$K$29)</c:f>
              <c:numCache>
                <c:formatCode>0.0</c:formatCode>
                <c:ptCount val="5"/>
                <c:pt idx="0">
                  <c:v>25.45454545454545</c:v>
                </c:pt>
                <c:pt idx="1">
                  <c:v>19.23076923076923</c:v>
                </c:pt>
                <c:pt idx="2">
                  <c:v>22.72727272727273</c:v>
                </c:pt>
                <c:pt idx="3">
                  <c:v>15.73033707865168</c:v>
                </c:pt>
                <c:pt idx="4" formatCode="General">
                  <c:v>13.96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3323304"/>
        <c:axId val="2113326360"/>
      </c:lineChart>
      <c:catAx>
        <c:axId val="2113323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3326360"/>
        <c:crosses val="autoZero"/>
        <c:auto val="1"/>
        <c:lblAlgn val="ctr"/>
        <c:lblOffset val="100"/>
        <c:noMultiLvlLbl val="0"/>
      </c:catAx>
      <c:valAx>
        <c:axId val="21133263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3323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baseline="0">
                <a:effectLst/>
              </a:rPr>
              <a:t>TOTAL TELECOMUNICACIONS GANDIA</a:t>
            </a:r>
            <a:endParaRPr lang="es-ES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'Sist Telec'!$I$1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('Sist Telec'!$A$3,'Sist Telec'!$A$9,'Sist Telec'!$A$16,'Sist Telec'!$A$21,'Sist Telec'!$A$27)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('Sist Telec'!$I$6,'Sist Telec'!$I$12,'Sist Telec'!$I$18,'Sist Telec'!$I$24,'Sist Telec'!$I$30)</c:f>
              <c:numCache>
                <c:formatCode>0.0</c:formatCode>
                <c:ptCount val="5"/>
                <c:pt idx="0">
                  <c:v>60.0</c:v>
                </c:pt>
                <c:pt idx="1">
                  <c:v>55.60165975103735</c:v>
                </c:pt>
                <c:pt idx="2">
                  <c:v>57.3943661971831</c:v>
                </c:pt>
                <c:pt idx="3">
                  <c:v>58.57142857142857</c:v>
                </c:pt>
                <c:pt idx="4" formatCode="0.00">
                  <c:v>58.17490494296578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'Sist Telec'!$J$1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('Sist Telec'!$A$3,'Sist Telec'!$A$9,'Sist Telec'!$A$16,'Sist Telec'!$A$21,'Sist Telec'!$A$27)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('Sist Telec'!$J$6,'Sist Telec'!$J$12,'Sist Telec'!$J$18,'Sist Telec'!$J$24,'Sist Telec'!$J$30)</c:f>
              <c:numCache>
                <c:formatCode>0.0</c:formatCode>
                <c:ptCount val="5"/>
                <c:pt idx="0">
                  <c:v>26.47058823529412</c:v>
                </c:pt>
                <c:pt idx="1">
                  <c:v>32.36514522821576</c:v>
                </c:pt>
                <c:pt idx="2">
                  <c:v>27.46478873239437</c:v>
                </c:pt>
                <c:pt idx="3">
                  <c:v>28.92857142857143</c:v>
                </c:pt>
                <c:pt idx="4" formatCode="0.00">
                  <c:v>25.85551330798479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'Sist Telec'!$K$1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('Sist Telec'!$A$3,'Sist Telec'!$A$9,'Sist Telec'!$A$16,'Sist Telec'!$A$21,'Sist Telec'!$A$27)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('Sist Telec'!$K$6,'Sist Telec'!$K$12,'Sist Telec'!$K$18,'Sist Telec'!$K$24,'Sist Telec'!$K$30)</c:f>
              <c:numCache>
                <c:formatCode>0.0</c:formatCode>
                <c:ptCount val="5"/>
                <c:pt idx="0">
                  <c:v>13.52941176470588</c:v>
                </c:pt>
                <c:pt idx="1">
                  <c:v>12.03319502074689</c:v>
                </c:pt>
                <c:pt idx="2">
                  <c:v>15.14084507042254</c:v>
                </c:pt>
                <c:pt idx="3">
                  <c:v>12.5</c:v>
                </c:pt>
                <c:pt idx="4" formatCode="0.00">
                  <c:v>15.96958174904943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2237512"/>
        <c:axId val="2112240632"/>
      </c:lineChart>
      <c:catAx>
        <c:axId val="2112237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2240632"/>
        <c:crosses val="autoZero"/>
        <c:auto val="1"/>
        <c:lblAlgn val="ctr"/>
        <c:lblOffset val="100"/>
        <c:noMultiLvlLbl val="0"/>
      </c:catAx>
      <c:valAx>
        <c:axId val="21122406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2237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PRIMER CIVIL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Civil!$I$1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(Civil!$A$3,Civil!$A$7,Civil!$A$14,Civil!$A$18,Civil!$A$24)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(Civil!$I$2,Civil!$I$6,Civil!$I$11,Civil!$I$17,Civil!$I$23)</c:f>
              <c:numCache>
                <c:formatCode>0.0</c:formatCode>
                <c:ptCount val="5"/>
                <c:pt idx="0">
                  <c:v>84.76821192052981</c:v>
                </c:pt>
                <c:pt idx="1">
                  <c:v>82.35294117647059</c:v>
                </c:pt>
                <c:pt idx="2">
                  <c:v>77.77777777777777</c:v>
                </c:pt>
                <c:pt idx="3">
                  <c:v>79.2</c:v>
                </c:pt>
                <c:pt idx="4" formatCode="General">
                  <c:v>85.95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Civil!$J$1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(Civil!$A$3,Civil!$A$7,Civil!$A$14,Civil!$A$18,Civil!$A$24)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(Civil!$J$2,Civil!$J$6,Civil!$J$11,Civil!$J$17,Civil!$J$23)</c:f>
              <c:numCache>
                <c:formatCode>0.0</c:formatCode>
                <c:ptCount val="5"/>
                <c:pt idx="0">
                  <c:v>6.622516556291391</c:v>
                </c:pt>
                <c:pt idx="1">
                  <c:v>3.676470588235294</c:v>
                </c:pt>
                <c:pt idx="2">
                  <c:v>13.19444444444444</c:v>
                </c:pt>
                <c:pt idx="3">
                  <c:v>5.6</c:v>
                </c:pt>
                <c:pt idx="4" formatCode="General">
                  <c:v>3.3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Civil!$K$1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(Civil!$A$3,Civil!$A$7,Civil!$A$14,Civil!$A$18,Civil!$A$24)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(Civil!$K$2,Civil!$K$6,Civil!$K$11,Civil!$K$17,Civil!$K$23)</c:f>
              <c:numCache>
                <c:formatCode>0.0</c:formatCode>
                <c:ptCount val="5"/>
                <c:pt idx="0">
                  <c:v>8.609271523178808</c:v>
                </c:pt>
                <c:pt idx="1">
                  <c:v>13.97058823529412</c:v>
                </c:pt>
                <c:pt idx="2">
                  <c:v>9.027777777777779</c:v>
                </c:pt>
                <c:pt idx="3">
                  <c:v>15.2</c:v>
                </c:pt>
                <c:pt idx="4" formatCode="General">
                  <c:v>10.75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2312600"/>
        <c:axId val="2112315656"/>
      </c:lineChart>
      <c:catAx>
        <c:axId val="2112312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2315656"/>
        <c:crosses val="autoZero"/>
        <c:auto val="1"/>
        <c:lblAlgn val="ctr"/>
        <c:lblOffset val="100"/>
        <c:noMultiLvlLbl val="0"/>
      </c:catAx>
      <c:valAx>
        <c:axId val="211231565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2312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SEGON CIVIL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Civil!$I$1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(Civil!$A$2,Civil!$A$8,Civil!$A$13,Civil!$A$19,Civil!$A$25)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(Civil!$I$3,Civil!$I$7,Civil!$I$12,Civil!$I$18,Civil!$I$24)</c:f>
              <c:numCache>
                <c:formatCode>0.0</c:formatCode>
                <c:ptCount val="5"/>
                <c:pt idx="0">
                  <c:v>73.94957983193276</c:v>
                </c:pt>
                <c:pt idx="1">
                  <c:v>77.69784172661871</c:v>
                </c:pt>
                <c:pt idx="2">
                  <c:v>80.68181818181818</c:v>
                </c:pt>
                <c:pt idx="3">
                  <c:v>79.7979797979798</c:v>
                </c:pt>
                <c:pt idx="4" formatCode="General">
                  <c:v>80.67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Civil!$J$1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(Civil!$A$2,Civil!$A$8,Civil!$A$13,Civil!$A$19,Civil!$A$25)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(Civil!$J$3,Civil!$J$7,Civil!$J$12,Civil!$J$18,Civil!$J$24)</c:f>
              <c:numCache>
                <c:formatCode>0.0</c:formatCode>
                <c:ptCount val="5"/>
                <c:pt idx="0">
                  <c:v>8.403361344537815</c:v>
                </c:pt>
                <c:pt idx="1">
                  <c:v>10.07194244604317</c:v>
                </c:pt>
                <c:pt idx="2">
                  <c:v>4.545454545454546</c:v>
                </c:pt>
                <c:pt idx="3">
                  <c:v>10.1010101010101</c:v>
                </c:pt>
                <c:pt idx="4" formatCode="General">
                  <c:v>5.88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Civil!$K$1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(Civil!$A$2,Civil!$A$8,Civil!$A$13,Civil!$A$19,Civil!$A$25)</c:f>
              <c:numCache>
                <c:formatCode>General</c:formatCode>
                <c:ptCount val="5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</c:numCache>
            </c:numRef>
          </c:cat>
          <c:val>
            <c:numRef>
              <c:f>(Civil!$K$3,Civil!$K$7,Civil!$K$12,Civil!$K$18,Civil!$K$24)</c:f>
              <c:numCache>
                <c:formatCode>0.0</c:formatCode>
                <c:ptCount val="5"/>
                <c:pt idx="0">
                  <c:v>17.64705882352941</c:v>
                </c:pt>
                <c:pt idx="1">
                  <c:v>12.23021582733813</c:v>
                </c:pt>
                <c:pt idx="2">
                  <c:v>14.77272727272727</c:v>
                </c:pt>
                <c:pt idx="3">
                  <c:v>10.1010101010101</c:v>
                </c:pt>
                <c:pt idx="4" formatCode="General">
                  <c:v>13.45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3366456"/>
        <c:axId val="2113369512"/>
      </c:lineChart>
      <c:catAx>
        <c:axId val="2113366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3369512"/>
        <c:crosses val="autoZero"/>
        <c:auto val="1"/>
        <c:lblAlgn val="ctr"/>
        <c:lblOffset val="100"/>
        <c:noMultiLvlLbl val="0"/>
      </c:catAx>
      <c:valAx>
        <c:axId val="21133695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3366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TERCER CIVIL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Civil!$I$1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(Civil!$A$7,Civil!$A$11,Civil!$A$17,Civil!$A$24)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(Civil!$I$8,Civil!$I$13,Civil!$I$19,Civil!$I$25)</c:f>
              <c:numCache>
                <c:formatCode>0.0</c:formatCode>
                <c:ptCount val="4"/>
                <c:pt idx="0">
                  <c:v>76.36363636363636</c:v>
                </c:pt>
                <c:pt idx="1">
                  <c:v>74.07407407407408</c:v>
                </c:pt>
                <c:pt idx="2">
                  <c:v>79.5275590551181</c:v>
                </c:pt>
                <c:pt idx="3" formatCode="General">
                  <c:v>74.25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Civil!$J$1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(Civil!$A$7,Civil!$A$11,Civil!$A$17,Civil!$A$24)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(Civil!$J$8,Civil!$J$13,Civil!$J$19,Civil!$J$25)</c:f>
              <c:numCache>
                <c:formatCode>0.0</c:formatCode>
                <c:ptCount val="4"/>
                <c:pt idx="0">
                  <c:v>10.3030303030303</c:v>
                </c:pt>
                <c:pt idx="1">
                  <c:v>12.16931216931217</c:v>
                </c:pt>
                <c:pt idx="2">
                  <c:v>7.086614173228346</c:v>
                </c:pt>
                <c:pt idx="3" formatCode="General">
                  <c:v>14.37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Civil!$K$1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(Civil!$A$7,Civil!$A$11,Civil!$A$17,Civil!$A$24)</c:f>
              <c:numCache>
                <c:formatCode>General</c:formatCode>
                <c:ptCount val="4"/>
                <c:pt idx="0">
                  <c:v>2012.0</c:v>
                </c:pt>
                <c:pt idx="1">
                  <c:v>2013.0</c:v>
                </c:pt>
                <c:pt idx="2">
                  <c:v>2014.0</c:v>
                </c:pt>
                <c:pt idx="3">
                  <c:v>2015.0</c:v>
                </c:pt>
              </c:numCache>
            </c:numRef>
          </c:cat>
          <c:val>
            <c:numRef>
              <c:f>(Civil!$K$8,Civil!$K$13,Civil!$K$19,Civil!$K$25)</c:f>
              <c:numCache>
                <c:formatCode>0.0</c:formatCode>
                <c:ptCount val="4"/>
                <c:pt idx="0">
                  <c:v>13.33333333333333</c:v>
                </c:pt>
                <c:pt idx="1">
                  <c:v>13.75661375661376</c:v>
                </c:pt>
                <c:pt idx="2">
                  <c:v>13.38582677165354</c:v>
                </c:pt>
                <c:pt idx="3" formatCode="General">
                  <c:v>11.38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3421272"/>
        <c:axId val="2113424328"/>
      </c:lineChart>
      <c:catAx>
        <c:axId val="2113421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3424328"/>
        <c:crosses val="autoZero"/>
        <c:auto val="1"/>
        <c:lblAlgn val="ctr"/>
        <c:lblOffset val="100"/>
        <c:noMultiLvlLbl val="0"/>
      </c:catAx>
      <c:valAx>
        <c:axId val="21134243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3421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QUART CIVIL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Civil!$I$1</c:f>
              <c:strCache>
                <c:ptCount val="1"/>
                <c:pt idx="0">
                  <c:v>%CASTELLÀ</c:v>
                </c:pt>
              </c:strCache>
            </c:strRef>
          </c:tx>
          <c:cat>
            <c:numRef>
              <c:f>(Civil!$A$12,Civil!$A$19,Civil!$A$25)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(Civil!$I$14,Civil!$I$20,Civil!$I$26)</c:f>
              <c:numCache>
                <c:formatCode>0.0</c:formatCode>
                <c:ptCount val="3"/>
                <c:pt idx="0">
                  <c:v>67.83216783216783</c:v>
                </c:pt>
                <c:pt idx="1">
                  <c:v>66.16541353383458</c:v>
                </c:pt>
                <c:pt idx="2" formatCode="General">
                  <c:v>64.7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Civil!$J$1</c:f>
              <c:strCache>
                <c:ptCount val="1"/>
                <c:pt idx="0">
                  <c:v>%VALENCIÀ</c:v>
                </c:pt>
              </c:strCache>
            </c:strRef>
          </c:tx>
          <c:cat>
            <c:numRef>
              <c:f>(Civil!$A$12,Civil!$A$19,Civil!$A$25)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(Civil!$J$14,Civil!$J$20,Civil!$J$26)</c:f>
              <c:numCache>
                <c:formatCode>0.0</c:formatCode>
                <c:ptCount val="3"/>
                <c:pt idx="0">
                  <c:v>14.68531468531468</c:v>
                </c:pt>
                <c:pt idx="1">
                  <c:v>19.17293233082707</c:v>
                </c:pt>
                <c:pt idx="2" formatCode="General">
                  <c:v>19.6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Civil!$K$1</c:f>
              <c:strCache>
                <c:ptCount val="1"/>
                <c:pt idx="0">
                  <c:v>%INDISTINT</c:v>
                </c:pt>
              </c:strCache>
            </c:strRef>
          </c:tx>
          <c:cat>
            <c:numRef>
              <c:f>(Civil!$A$12,Civil!$A$19,Civil!$A$25)</c:f>
              <c:numCache>
                <c:formatCode>General</c:formatCode>
                <c:ptCount val="3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</c:numCache>
            </c:numRef>
          </c:cat>
          <c:val>
            <c:numRef>
              <c:f>(Civil!$K$14,Civil!$K$20,Civil!$K$26)</c:f>
              <c:numCache>
                <c:formatCode>0.0</c:formatCode>
                <c:ptCount val="3"/>
                <c:pt idx="0">
                  <c:v>17.48251748251748</c:v>
                </c:pt>
                <c:pt idx="1">
                  <c:v>14.66165413533835</c:v>
                </c:pt>
                <c:pt idx="2" formatCode="General">
                  <c:v>15.7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3476120"/>
        <c:axId val="2113479176"/>
      </c:lineChart>
      <c:catAx>
        <c:axId val="2113476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3479176"/>
        <c:crosses val="autoZero"/>
        <c:auto val="1"/>
        <c:lblAlgn val="ctr"/>
        <c:lblOffset val="100"/>
        <c:noMultiLvlLbl val="0"/>
      </c:catAx>
      <c:valAx>
        <c:axId val="21134791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113476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4" Type="http://schemas.openxmlformats.org/officeDocument/2006/relationships/chart" Target="../charts/chart49.xml"/><Relationship Id="rId5" Type="http://schemas.openxmlformats.org/officeDocument/2006/relationships/chart" Target="../charts/chart50.xml"/><Relationship Id="rId1" Type="http://schemas.openxmlformats.org/officeDocument/2006/relationships/chart" Target="../charts/chart46.xml"/><Relationship Id="rId2" Type="http://schemas.openxmlformats.org/officeDocument/2006/relationships/chart" Target="../charts/chart4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4" Type="http://schemas.openxmlformats.org/officeDocument/2006/relationships/chart" Target="../charts/chart54.xml"/><Relationship Id="rId5" Type="http://schemas.openxmlformats.org/officeDocument/2006/relationships/chart" Target="../charts/chart55.xml"/><Relationship Id="rId1" Type="http://schemas.openxmlformats.org/officeDocument/2006/relationships/chart" Target="../charts/chart51.xml"/><Relationship Id="rId2" Type="http://schemas.openxmlformats.org/officeDocument/2006/relationships/chart" Target="../charts/chart52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4" Type="http://schemas.openxmlformats.org/officeDocument/2006/relationships/chart" Target="../charts/chart59.xml"/><Relationship Id="rId5" Type="http://schemas.openxmlformats.org/officeDocument/2006/relationships/chart" Target="../charts/chart60.xml"/><Relationship Id="rId1" Type="http://schemas.openxmlformats.org/officeDocument/2006/relationships/chart" Target="../charts/chart56.xml"/><Relationship Id="rId2" Type="http://schemas.openxmlformats.org/officeDocument/2006/relationships/chart" Target="../charts/chart5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4" Type="http://schemas.openxmlformats.org/officeDocument/2006/relationships/chart" Target="../charts/chart64.xml"/><Relationship Id="rId5" Type="http://schemas.openxmlformats.org/officeDocument/2006/relationships/chart" Target="../charts/chart65.xml"/><Relationship Id="rId1" Type="http://schemas.openxmlformats.org/officeDocument/2006/relationships/chart" Target="../charts/chart61.xml"/><Relationship Id="rId2" Type="http://schemas.openxmlformats.org/officeDocument/2006/relationships/chart" Target="../charts/chart6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4" Type="http://schemas.openxmlformats.org/officeDocument/2006/relationships/chart" Target="../charts/chart69.xml"/><Relationship Id="rId5" Type="http://schemas.openxmlformats.org/officeDocument/2006/relationships/chart" Target="../charts/chart70.xml"/><Relationship Id="rId1" Type="http://schemas.openxmlformats.org/officeDocument/2006/relationships/chart" Target="../charts/chart66.xml"/><Relationship Id="rId2" Type="http://schemas.openxmlformats.org/officeDocument/2006/relationships/chart" Target="../charts/chart67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4" Type="http://schemas.openxmlformats.org/officeDocument/2006/relationships/chart" Target="../charts/chart74.xml"/><Relationship Id="rId5" Type="http://schemas.openxmlformats.org/officeDocument/2006/relationships/chart" Target="../charts/chart75.xml"/><Relationship Id="rId1" Type="http://schemas.openxmlformats.org/officeDocument/2006/relationships/chart" Target="../charts/chart71.xml"/><Relationship Id="rId2" Type="http://schemas.openxmlformats.org/officeDocument/2006/relationships/chart" Target="../charts/chart7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4" Type="http://schemas.openxmlformats.org/officeDocument/2006/relationships/chart" Target="../charts/chart79.xml"/><Relationship Id="rId5" Type="http://schemas.openxmlformats.org/officeDocument/2006/relationships/chart" Target="../charts/chart80.xml"/><Relationship Id="rId1" Type="http://schemas.openxmlformats.org/officeDocument/2006/relationships/chart" Target="../charts/chart76.xml"/><Relationship Id="rId2" Type="http://schemas.openxmlformats.org/officeDocument/2006/relationships/chart" Target="../charts/chart77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4" Type="http://schemas.openxmlformats.org/officeDocument/2006/relationships/chart" Target="../charts/chart84.xml"/><Relationship Id="rId5" Type="http://schemas.openxmlformats.org/officeDocument/2006/relationships/chart" Target="../charts/chart85.xml"/><Relationship Id="rId1" Type="http://schemas.openxmlformats.org/officeDocument/2006/relationships/chart" Target="../charts/chart81.xml"/><Relationship Id="rId2" Type="http://schemas.openxmlformats.org/officeDocument/2006/relationships/chart" Target="../charts/chart82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4" Type="http://schemas.openxmlformats.org/officeDocument/2006/relationships/chart" Target="../charts/chart89.xml"/><Relationship Id="rId5" Type="http://schemas.openxmlformats.org/officeDocument/2006/relationships/chart" Target="../charts/chart90.xml"/><Relationship Id="rId1" Type="http://schemas.openxmlformats.org/officeDocument/2006/relationships/chart" Target="../charts/chart86.xml"/><Relationship Id="rId2" Type="http://schemas.openxmlformats.org/officeDocument/2006/relationships/chart" Target="../charts/chart87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4" Type="http://schemas.openxmlformats.org/officeDocument/2006/relationships/chart" Target="../charts/chart94.xml"/><Relationship Id="rId5" Type="http://schemas.openxmlformats.org/officeDocument/2006/relationships/chart" Target="../charts/chart95.xml"/><Relationship Id="rId1" Type="http://schemas.openxmlformats.org/officeDocument/2006/relationships/chart" Target="../charts/chart91.xml"/><Relationship Id="rId2" Type="http://schemas.openxmlformats.org/officeDocument/2006/relationships/chart" Target="../charts/chart9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4" Type="http://schemas.openxmlformats.org/officeDocument/2006/relationships/chart" Target="../charts/chart9.xml"/><Relationship Id="rId5" Type="http://schemas.openxmlformats.org/officeDocument/2006/relationships/chart" Target="../charts/chart10.xml"/><Relationship Id="rId1" Type="http://schemas.openxmlformats.org/officeDocument/2006/relationships/chart" Target="../charts/chart6.xml"/><Relationship Id="rId2" Type="http://schemas.openxmlformats.org/officeDocument/2006/relationships/chart" Target="../charts/chart7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4" Type="http://schemas.openxmlformats.org/officeDocument/2006/relationships/chart" Target="../charts/chart99.xml"/><Relationship Id="rId5" Type="http://schemas.openxmlformats.org/officeDocument/2006/relationships/chart" Target="../charts/chart100.xml"/><Relationship Id="rId1" Type="http://schemas.openxmlformats.org/officeDocument/2006/relationships/chart" Target="../charts/chart96.xml"/><Relationship Id="rId2" Type="http://schemas.openxmlformats.org/officeDocument/2006/relationships/chart" Target="../charts/chart97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4" Type="http://schemas.openxmlformats.org/officeDocument/2006/relationships/chart" Target="../charts/chart104.xml"/><Relationship Id="rId5" Type="http://schemas.openxmlformats.org/officeDocument/2006/relationships/chart" Target="../charts/chart105.xml"/><Relationship Id="rId1" Type="http://schemas.openxmlformats.org/officeDocument/2006/relationships/chart" Target="../charts/chart101.xml"/><Relationship Id="rId2" Type="http://schemas.openxmlformats.org/officeDocument/2006/relationships/chart" Target="../charts/chart10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4" Type="http://schemas.openxmlformats.org/officeDocument/2006/relationships/chart" Target="../charts/chart109.xml"/><Relationship Id="rId5" Type="http://schemas.openxmlformats.org/officeDocument/2006/relationships/chart" Target="../charts/chart110.xml"/><Relationship Id="rId1" Type="http://schemas.openxmlformats.org/officeDocument/2006/relationships/chart" Target="../charts/chart106.xml"/><Relationship Id="rId2" Type="http://schemas.openxmlformats.org/officeDocument/2006/relationships/chart" Target="../charts/chart107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3.xml"/><Relationship Id="rId4" Type="http://schemas.openxmlformats.org/officeDocument/2006/relationships/chart" Target="../charts/chart114.xml"/><Relationship Id="rId5" Type="http://schemas.openxmlformats.org/officeDocument/2006/relationships/chart" Target="../charts/chart115.xml"/><Relationship Id="rId1" Type="http://schemas.openxmlformats.org/officeDocument/2006/relationships/chart" Target="../charts/chart111.xml"/><Relationship Id="rId2" Type="http://schemas.openxmlformats.org/officeDocument/2006/relationships/chart" Target="../charts/chart11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8.xml"/><Relationship Id="rId4" Type="http://schemas.openxmlformats.org/officeDocument/2006/relationships/chart" Target="../charts/chart119.xml"/><Relationship Id="rId5" Type="http://schemas.openxmlformats.org/officeDocument/2006/relationships/chart" Target="../charts/chart120.xml"/><Relationship Id="rId1" Type="http://schemas.openxmlformats.org/officeDocument/2006/relationships/chart" Target="../charts/chart116.xml"/><Relationship Id="rId2" Type="http://schemas.openxmlformats.org/officeDocument/2006/relationships/chart" Target="../charts/chart11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4" Type="http://schemas.openxmlformats.org/officeDocument/2006/relationships/chart" Target="../charts/chart124.xml"/><Relationship Id="rId5" Type="http://schemas.openxmlformats.org/officeDocument/2006/relationships/chart" Target="../charts/chart125.xml"/><Relationship Id="rId1" Type="http://schemas.openxmlformats.org/officeDocument/2006/relationships/chart" Target="../charts/chart121.xml"/><Relationship Id="rId2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4" Type="http://schemas.openxmlformats.org/officeDocument/2006/relationships/chart" Target="../charts/chart129.xml"/><Relationship Id="rId5" Type="http://schemas.openxmlformats.org/officeDocument/2006/relationships/chart" Target="../charts/chart130.xml"/><Relationship Id="rId6" Type="http://schemas.openxmlformats.org/officeDocument/2006/relationships/chart" Target="../charts/chart131.xml"/><Relationship Id="rId1" Type="http://schemas.openxmlformats.org/officeDocument/2006/relationships/chart" Target="../charts/chart126.xml"/><Relationship Id="rId2" Type="http://schemas.openxmlformats.org/officeDocument/2006/relationships/chart" Target="../charts/chart127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4" Type="http://schemas.openxmlformats.org/officeDocument/2006/relationships/chart" Target="../charts/chart135.xml"/><Relationship Id="rId5" Type="http://schemas.openxmlformats.org/officeDocument/2006/relationships/chart" Target="../charts/chart136.xml"/><Relationship Id="rId1" Type="http://schemas.openxmlformats.org/officeDocument/2006/relationships/chart" Target="../charts/chart132.xml"/><Relationship Id="rId2" Type="http://schemas.openxmlformats.org/officeDocument/2006/relationships/chart" Target="../charts/chart133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9.xml"/><Relationship Id="rId4" Type="http://schemas.openxmlformats.org/officeDocument/2006/relationships/chart" Target="../charts/chart140.xml"/><Relationship Id="rId5" Type="http://schemas.openxmlformats.org/officeDocument/2006/relationships/chart" Target="../charts/chart141.xml"/><Relationship Id="rId1" Type="http://schemas.openxmlformats.org/officeDocument/2006/relationships/chart" Target="../charts/chart137.xml"/><Relationship Id="rId2" Type="http://schemas.openxmlformats.org/officeDocument/2006/relationships/chart" Target="../charts/chart138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4.xml"/><Relationship Id="rId4" Type="http://schemas.openxmlformats.org/officeDocument/2006/relationships/chart" Target="../charts/chart145.xml"/><Relationship Id="rId5" Type="http://schemas.openxmlformats.org/officeDocument/2006/relationships/chart" Target="../charts/chart146.xml"/><Relationship Id="rId1" Type="http://schemas.openxmlformats.org/officeDocument/2006/relationships/chart" Target="../charts/chart142.xml"/><Relationship Id="rId2" Type="http://schemas.openxmlformats.org/officeDocument/2006/relationships/chart" Target="../charts/chart14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4" Type="http://schemas.openxmlformats.org/officeDocument/2006/relationships/chart" Target="../charts/chart14.xml"/><Relationship Id="rId5" Type="http://schemas.openxmlformats.org/officeDocument/2006/relationships/chart" Target="../charts/chart15.xml"/><Relationship Id="rId1" Type="http://schemas.openxmlformats.org/officeDocument/2006/relationships/chart" Target="../charts/chart11.xml"/><Relationship Id="rId2" Type="http://schemas.openxmlformats.org/officeDocument/2006/relationships/chart" Target="../charts/chart1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4" Type="http://schemas.openxmlformats.org/officeDocument/2006/relationships/chart" Target="../charts/chart150.xml"/><Relationship Id="rId5" Type="http://schemas.openxmlformats.org/officeDocument/2006/relationships/chart" Target="../charts/chart151.xml"/><Relationship Id="rId1" Type="http://schemas.openxmlformats.org/officeDocument/2006/relationships/chart" Target="../charts/chart147.xml"/><Relationship Id="rId2" Type="http://schemas.openxmlformats.org/officeDocument/2006/relationships/chart" Target="../charts/chart14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4.xml"/><Relationship Id="rId4" Type="http://schemas.openxmlformats.org/officeDocument/2006/relationships/chart" Target="../charts/chart155.xml"/><Relationship Id="rId5" Type="http://schemas.openxmlformats.org/officeDocument/2006/relationships/chart" Target="../charts/chart156.xml"/><Relationship Id="rId1" Type="http://schemas.openxmlformats.org/officeDocument/2006/relationships/chart" Target="../charts/chart152.xml"/><Relationship Id="rId2" Type="http://schemas.openxmlformats.org/officeDocument/2006/relationships/chart" Target="../charts/chart15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9.xml"/><Relationship Id="rId4" Type="http://schemas.openxmlformats.org/officeDocument/2006/relationships/chart" Target="../charts/chart160.xml"/><Relationship Id="rId5" Type="http://schemas.openxmlformats.org/officeDocument/2006/relationships/chart" Target="../charts/chart161.xml"/><Relationship Id="rId1" Type="http://schemas.openxmlformats.org/officeDocument/2006/relationships/chart" Target="../charts/chart157.xml"/><Relationship Id="rId2" Type="http://schemas.openxmlformats.org/officeDocument/2006/relationships/chart" Target="../charts/chart158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4" Type="http://schemas.openxmlformats.org/officeDocument/2006/relationships/chart" Target="../charts/chart165.xml"/><Relationship Id="rId5" Type="http://schemas.openxmlformats.org/officeDocument/2006/relationships/chart" Target="../charts/chart166.xml"/><Relationship Id="rId1" Type="http://schemas.openxmlformats.org/officeDocument/2006/relationships/chart" Target="../charts/chart162.xml"/><Relationship Id="rId2" Type="http://schemas.openxmlformats.org/officeDocument/2006/relationships/chart" Target="../charts/chart163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9.xml"/><Relationship Id="rId4" Type="http://schemas.openxmlformats.org/officeDocument/2006/relationships/chart" Target="../charts/chart170.xml"/><Relationship Id="rId5" Type="http://schemas.openxmlformats.org/officeDocument/2006/relationships/chart" Target="../charts/chart171.xml"/><Relationship Id="rId6" Type="http://schemas.openxmlformats.org/officeDocument/2006/relationships/chart" Target="../charts/chart172.xml"/><Relationship Id="rId7" Type="http://schemas.openxmlformats.org/officeDocument/2006/relationships/chart" Target="../charts/chart173.xml"/><Relationship Id="rId1" Type="http://schemas.openxmlformats.org/officeDocument/2006/relationships/chart" Target="../charts/chart167.xml"/><Relationship Id="rId2" Type="http://schemas.openxmlformats.org/officeDocument/2006/relationships/chart" Target="../charts/chart168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6.xml"/><Relationship Id="rId4" Type="http://schemas.openxmlformats.org/officeDocument/2006/relationships/chart" Target="../charts/chart177.xml"/><Relationship Id="rId5" Type="http://schemas.openxmlformats.org/officeDocument/2006/relationships/chart" Target="../charts/chart178.xml"/><Relationship Id="rId1" Type="http://schemas.openxmlformats.org/officeDocument/2006/relationships/chart" Target="../charts/chart174.xml"/><Relationship Id="rId2" Type="http://schemas.openxmlformats.org/officeDocument/2006/relationships/chart" Target="../charts/chart175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1.xml"/><Relationship Id="rId4" Type="http://schemas.openxmlformats.org/officeDocument/2006/relationships/chart" Target="../charts/chart182.xml"/><Relationship Id="rId5" Type="http://schemas.openxmlformats.org/officeDocument/2006/relationships/chart" Target="../charts/chart183.xml"/><Relationship Id="rId1" Type="http://schemas.openxmlformats.org/officeDocument/2006/relationships/chart" Target="../charts/chart179.xml"/><Relationship Id="rId2" Type="http://schemas.openxmlformats.org/officeDocument/2006/relationships/chart" Target="../charts/chart18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4" Type="http://schemas.openxmlformats.org/officeDocument/2006/relationships/chart" Target="../charts/chart19.xml"/><Relationship Id="rId5" Type="http://schemas.openxmlformats.org/officeDocument/2006/relationships/chart" Target="../charts/chart20.xml"/><Relationship Id="rId1" Type="http://schemas.openxmlformats.org/officeDocument/2006/relationships/chart" Target="../charts/chart16.xml"/><Relationship Id="rId2" Type="http://schemas.openxmlformats.org/officeDocument/2006/relationships/chart" Target="../charts/chart17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4" Type="http://schemas.openxmlformats.org/officeDocument/2006/relationships/chart" Target="../charts/chart24.xml"/><Relationship Id="rId5" Type="http://schemas.openxmlformats.org/officeDocument/2006/relationships/chart" Target="../charts/chart25.xml"/><Relationship Id="rId1" Type="http://schemas.openxmlformats.org/officeDocument/2006/relationships/chart" Target="../charts/chart21.xml"/><Relationship Id="rId2" Type="http://schemas.openxmlformats.org/officeDocument/2006/relationships/chart" Target="../charts/chart22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7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4" Type="http://schemas.openxmlformats.org/officeDocument/2006/relationships/chart" Target="../charts/chart29.xml"/><Relationship Id="rId5" Type="http://schemas.openxmlformats.org/officeDocument/2006/relationships/chart" Target="../charts/chart30.xml"/><Relationship Id="rId1" Type="http://schemas.openxmlformats.org/officeDocument/2006/relationships/chart" Target="../charts/chart26.xml"/><Relationship Id="rId2" Type="http://schemas.openxmlformats.org/officeDocument/2006/relationships/chart" Target="../charts/chart2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4" Type="http://schemas.openxmlformats.org/officeDocument/2006/relationships/chart" Target="../charts/chart34.xml"/><Relationship Id="rId5" Type="http://schemas.openxmlformats.org/officeDocument/2006/relationships/chart" Target="../charts/chart35.xml"/><Relationship Id="rId1" Type="http://schemas.openxmlformats.org/officeDocument/2006/relationships/chart" Target="../charts/chart31.xml"/><Relationship Id="rId2" Type="http://schemas.openxmlformats.org/officeDocument/2006/relationships/chart" Target="../charts/chart3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4" Type="http://schemas.openxmlformats.org/officeDocument/2006/relationships/chart" Target="../charts/chart39.xml"/><Relationship Id="rId5" Type="http://schemas.openxmlformats.org/officeDocument/2006/relationships/chart" Target="../charts/chart40.xml"/><Relationship Id="rId1" Type="http://schemas.openxmlformats.org/officeDocument/2006/relationships/chart" Target="../charts/chart36.xml"/><Relationship Id="rId2" Type="http://schemas.openxmlformats.org/officeDocument/2006/relationships/chart" Target="../charts/chart3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4" Type="http://schemas.openxmlformats.org/officeDocument/2006/relationships/chart" Target="../charts/chart44.xml"/><Relationship Id="rId5" Type="http://schemas.openxmlformats.org/officeDocument/2006/relationships/chart" Target="../charts/chart45.xml"/><Relationship Id="rId1" Type="http://schemas.openxmlformats.org/officeDocument/2006/relationships/chart" Target="../charts/chart41.xml"/><Relationship Id="rId2" Type="http://schemas.openxmlformats.org/officeDocument/2006/relationships/chart" Target="../charts/chart4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240846</xdr:colOff>
      <xdr:row>29</xdr:row>
      <xdr:rowOff>32657</xdr:rowOff>
    </xdr:from>
    <xdr:to>
      <xdr:col>3</xdr:col>
      <xdr:colOff>526596</xdr:colOff>
      <xdr:row>45</xdr:row>
      <xdr:rowOff>13607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631371</xdr:colOff>
      <xdr:row>29</xdr:row>
      <xdr:rowOff>27894</xdr:rowOff>
    </xdr:from>
    <xdr:to>
      <xdr:col>10</xdr:col>
      <xdr:colOff>631371</xdr:colOff>
      <xdr:row>43</xdr:row>
      <xdr:rowOff>104094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202746</xdr:colOff>
      <xdr:row>44</xdr:row>
      <xdr:rowOff>189818</xdr:rowOff>
    </xdr:from>
    <xdr:to>
      <xdr:col>3</xdr:col>
      <xdr:colOff>488496</xdr:colOff>
      <xdr:row>60</xdr:row>
      <xdr:rowOff>68035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631371</xdr:colOff>
      <xdr:row>45</xdr:row>
      <xdr:rowOff>37419</xdr:rowOff>
    </xdr:from>
    <xdr:to>
      <xdr:col>10</xdr:col>
      <xdr:colOff>631371</xdr:colOff>
      <xdr:row>59</xdr:row>
      <xdr:rowOff>113619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583745</xdr:colOff>
      <xdr:row>6</xdr:row>
      <xdr:rowOff>86403</xdr:rowOff>
    </xdr:from>
    <xdr:to>
      <xdr:col>18</xdr:col>
      <xdr:colOff>13606</xdr:colOff>
      <xdr:row>24</xdr:row>
      <xdr:rowOff>40821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219075</xdr:colOff>
      <xdr:row>39</xdr:row>
      <xdr:rowOff>157162</xdr:rowOff>
    </xdr:from>
    <xdr:to>
      <xdr:col>17</xdr:col>
      <xdr:colOff>219075</xdr:colOff>
      <xdr:row>54</xdr:row>
      <xdr:rowOff>42862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66675</xdr:colOff>
      <xdr:row>39</xdr:row>
      <xdr:rowOff>157162</xdr:rowOff>
    </xdr:from>
    <xdr:to>
      <xdr:col>25</xdr:col>
      <xdr:colOff>66675</xdr:colOff>
      <xdr:row>54</xdr:row>
      <xdr:rowOff>42862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200025</xdr:colOff>
      <xdr:row>54</xdr:row>
      <xdr:rowOff>166687</xdr:rowOff>
    </xdr:from>
    <xdr:to>
      <xdr:col>17</xdr:col>
      <xdr:colOff>200025</xdr:colOff>
      <xdr:row>69</xdr:row>
      <xdr:rowOff>52387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57150</xdr:colOff>
      <xdr:row>54</xdr:row>
      <xdr:rowOff>138112</xdr:rowOff>
    </xdr:from>
    <xdr:to>
      <xdr:col>25</xdr:col>
      <xdr:colOff>57150</xdr:colOff>
      <xdr:row>69</xdr:row>
      <xdr:rowOff>23812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476250</xdr:colOff>
      <xdr:row>8</xdr:row>
      <xdr:rowOff>9525</xdr:rowOff>
    </xdr:from>
    <xdr:to>
      <xdr:col>17</xdr:col>
      <xdr:colOff>476250</xdr:colOff>
      <xdr:row>22</xdr:row>
      <xdr:rowOff>85725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587828</xdr:colOff>
      <xdr:row>34</xdr:row>
      <xdr:rowOff>103415</xdr:rowOff>
    </xdr:from>
    <xdr:to>
      <xdr:col>17</xdr:col>
      <xdr:colOff>478971</xdr:colOff>
      <xdr:row>48</xdr:row>
      <xdr:rowOff>179615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161925</xdr:colOff>
      <xdr:row>34</xdr:row>
      <xdr:rowOff>97972</xdr:rowOff>
    </xdr:from>
    <xdr:to>
      <xdr:col>24</xdr:col>
      <xdr:colOff>167368</xdr:colOff>
      <xdr:row>48</xdr:row>
      <xdr:rowOff>174172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616403</xdr:colOff>
      <xdr:row>49</xdr:row>
      <xdr:rowOff>93890</xdr:rowOff>
    </xdr:from>
    <xdr:to>
      <xdr:col>17</xdr:col>
      <xdr:colOff>507546</xdr:colOff>
      <xdr:row>63</xdr:row>
      <xdr:rowOff>170090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176893</xdr:colOff>
      <xdr:row>49</xdr:row>
      <xdr:rowOff>117022</xdr:rowOff>
    </xdr:from>
    <xdr:to>
      <xdr:col>24</xdr:col>
      <xdr:colOff>176893</xdr:colOff>
      <xdr:row>64</xdr:row>
      <xdr:rowOff>2722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27215</xdr:colOff>
      <xdr:row>4</xdr:row>
      <xdr:rowOff>91168</xdr:rowOff>
    </xdr:from>
    <xdr:to>
      <xdr:col>21</xdr:col>
      <xdr:colOff>653143</xdr:colOff>
      <xdr:row>32</xdr:row>
      <xdr:rowOff>163286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173038</xdr:colOff>
      <xdr:row>32</xdr:row>
      <xdr:rowOff>163512</xdr:rowOff>
    </xdr:from>
    <xdr:to>
      <xdr:col>2</xdr:col>
      <xdr:colOff>3325813</xdr:colOff>
      <xdr:row>47</xdr:row>
      <xdr:rowOff>49212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4097338</xdr:colOff>
      <xdr:row>32</xdr:row>
      <xdr:rowOff>173037</xdr:rowOff>
    </xdr:from>
    <xdr:to>
      <xdr:col>8</xdr:col>
      <xdr:colOff>477838</xdr:colOff>
      <xdr:row>47</xdr:row>
      <xdr:rowOff>58737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173038</xdr:colOff>
      <xdr:row>47</xdr:row>
      <xdr:rowOff>173037</xdr:rowOff>
    </xdr:from>
    <xdr:to>
      <xdr:col>2</xdr:col>
      <xdr:colOff>3325813</xdr:colOff>
      <xdr:row>62</xdr:row>
      <xdr:rowOff>58737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4087813</xdr:colOff>
      <xdr:row>47</xdr:row>
      <xdr:rowOff>163512</xdr:rowOff>
    </xdr:from>
    <xdr:to>
      <xdr:col>8</xdr:col>
      <xdr:colOff>468313</xdr:colOff>
      <xdr:row>62</xdr:row>
      <xdr:rowOff>49212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231321</xdr:colOff>
      <xdr:row>0</xdr:row>
      <xdr:rowOff>0</xdr:rowOff>
    </xdr:from>
    <xdr:to>
      <xdr:col>21</xdr:col>
      <xdr:colOff>394607</xdr:colOff>
      <xdr:row>31</xdr:row>
      <xdr:rowOff>27214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89807</xdr:colOff>
      <xdr:row>41</xdr:row>
      <xdr:rowOff>7484</xdr:rowOff>
    </xdr:from>
    <xdr:to>
      <xdr:col>17</xdr:col>
      <xdr:colOff>231322</xdr:colOff>
      <xdr:row>55</xdr:row>
      <xdr:rowOff>83684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555172</xdr:colOff>
      <xdr:row>40</xdr:row>
      <xdr:rowOff>188459</xdr:rowOff>
    </xdr:from>
    <xdr:to>
      <xdr:col>24</xdr:col>
      <xdr:colOff>419100</xdr:colOff>
      <xdr:row>55</xdr:row>
      <xdr:rowOff>74159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70757</xdr:colOff>
      <xdr:row>55</xdr:row>
      <xdr:rowOff>178934</xdr:rowOff>
    </xdr:from>
    <xdr:to>
      <xdr:col>17</xdr:col>
      <xdr:colOff>212272</xdr:colOff>
      <xdr:row>70</xdr:row>
      <xdr:rowOff>64634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545647</xdr:colOff>
      <xdr:row>55</xdr:row>
      <xdr:rowOff>169409</xdr:rowOff>
    </xdr:from>
    <xdr:to>
      <xdr:col>24</xdr:col>
      <xdr:colOff>409575</xdr:colOff>
      <xdr:row>70</xdr:row>
      <xdr:rowOff>55109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517072</xdr:colOff>
      <xdr:row>1</xdr:row>
      <xdr:rowOff>68036</xdr:rowOff>
    </xdr:from>
    <xdr:to>
      <xdr:col>22</xdr:col>
      <xdr:colOff>394608</xdr:colOff>
      <xdr:row>38</xdr:row>
      <xdr:rowOff>108857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619125</xdr:colOff>
      <xdr:row>22</xdr:row>
      <xdr:rowOff>136525</xdr:rowOff>
    </xdr:from>
    <xdr:to>
      <xdr:col>16</xdr:col>
      <xdr:colOff>571046</xdr:colOff>
      <xdr:row>37</xdr:row>
      <xdr:rowOff>22225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132896</xdr:colOff>
      <xdr:row>22</xdr:row>
      <xdr:rowOff>127000</xdr:rowOff>
    </xdr:from>
    <xdr:to>
      <xdr:col>23</xdr:col>
      <xdr:colOff>130175</xdr:colOff>
      <xdr:row>37</xdr:row>
      <xdr:rowOff>12700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600075</xdr:colOff>
      <xdr:row>37</xdr:row>
      <xdr:rowOff>136525</xdr:rowOff>
    </xdr:from>
    <xdr:to>
      <xdr:col>16</xdr:col>
      <xdr:colOff>551996</xdr:colOff>
      <xdr:row>52</xdr:row>
      <xdr:rowOff>22225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123371</xdr:colOff>
      <xdr:row>37</xdr:row>
      <xdr:rowOff>117475</xdr:rowOff>
    </xdr:from>
    <xdr:to>
      <xdr:col>23</xdr:col>
      <xdr:colOff>120650</xdr:colOff>
      <xdr:row>52</xdr:row>
      <xdr:rowOff>3175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9525</xdr:colOff>
      <xdr:row>4</xdr:row>
      <xdr:rowOff>4762</xdr:rowOff>
    </xdr:from>
    <xdr:to>
      <xdr:col>18</xdr:col>
      <xdr:colOff>9525</xdr:colOff>
      <xdr:row>18</xdr:row>
      <xdr:rowOff>80962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115661</xdr:colOff>
      <xdr:row>19</xdr:row>
      <xdr:rowOff>42862</xdr:rowOff>
    </xdr:from>
    <xdr:to>
      <xdr:col>17</xdr:col>
      <xdr:colOff>438150</xdr:colOff>
      <xdr:row>33</xdr:row>
      <xdr:rowOff>119062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381000</xdr:colOff>
      <xdr:row>19</xdr:row>
      <xdr:rowOff>52387</xdr:rowOff>
    </xdr:from>
    <xdr:to>
      <xdr:col>24</xdr:col>
      <xdr:colOff>381000</xdr:colOff>
      <xdr:row>33</xdr:row>
      <xdr:rowOff>128587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124047</xdr:colOff>
      <xdr:row>34</xdr:row>
      <xdr:rowOff>52387</xdr:rowOff>
    </xdr:from>
    <xdr:to>
      <xdr:col>17</xdr:col>
      <xdr:colOff>447675</xdr:colOff>
      <xdr:row>48</xdr:row>
      <xdr:rowOff>128587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400050</xdr:colOff>
      <xdr:row>34</xdr:row>
      <xdr:rowOff>52387</xdr:rowOff>
    </xdr:from>
    <xdr:to>
      <xdr:col>24</xdr:col>
      <xdr:colOff>400050</xdr:colOff>
      <xdr:row>48</xdr:row>
      <xdr:rowOff>128587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198905</xdr:colOff>
      <xdr:row>0</xdr:row>
      <xdr:rowOff>1</xdr:rowOff>
    </xdr:from>
    <xdr:to>
      <xdr:col>21</xdr:col>
      <xdr:colOff>741589</xdr:colOff>
      <xdr:row>18</xdr:row>
      <xdr:rowOff>71439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57150</xdr:colOff>
      <xdr:row>19</xdr:row>
      <xdr:rowOff>109537</xdr:rowOff>
    </xdr:from>
    <xdr:to>
      <xdr:col>18</xdr:col>
      <xdr:colOff>241528</xdr:colOff>
      <xdr:row>33</xdr:row>
      <xdr:rowOff>185737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128588</xdr:colOff>
      <xdr:row>19</xdr:row>
      <xdr:rowOff>100012</xdr:rowOff>
    </xdr:from>
    <xdr:to>
      <xdr:col>26</xdr:col>
      <xdr:colOff>128588</xdr:colOff>
      <xdr:row>33</xdr:row>
      <xdr:rowOff>176212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76200</xdr:colOff>
      <xdr:row>34</xdr:row>
      <xdr:rowOff>100012</xdr:rowOff>
    </xdr:from>
    <xdr:to>
      <xdr:col>18</xdr:col>
      <xdr:colOff>260578</xdr:colOff>
      <xdr:row>48</xdr:row>
      <xdr:rowOff>176212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109538</xdr:colOff>
      <xdr:row>34</xdr:row>
      <xdr:rowOff>119062</xdr:rowOff>
    </xdr:from>
    <xdr:to>
      <xdr:col>26</xdr:col>
      <xdr:colOff>109538</xdr:colOff>
      <xdr:row>49</xdr:row>
      <xdr:rowOff>4762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489856</xdr:colOff>
      <xdr:row>1</xdr:row>
      <xdr:rowOff>54429</xdr:rowOff>
    </xdr:from>
    <xdr:to>
      <xdr:col>21</xdr:col>
      <xdr:colOff>136071</xdr:colOff>
      <xdr:row>15</xdr:row>
      <xdr:rowOff>71438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438830</xdr:colOff>
      <xdr:row>20</xdr:row>
      <xdr:rowOff>38100</xdr:rowOff>
    </xdr:from>
    <xdr:to>
      <xdr:col>18</xdr:col>
      <xdr:colOff>428625</xdr:colOff>
      <xdr:row>34</xdr:row>
      <xdr:rowOff>114300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20</xdr:row>
      <xdr:rowOff>28575</xdr:rowOff>
    </xdr:from>
    <xdr:to>
      <xdr:col>25</xdr:col>
      <xdr:colOff>0</xdr:colOff>
      <xdr:row>34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448355</xdr:colOff>
      <xdr:row>35</xdr:row>
      <xdr:rowOff>47625</xdr:rowOff>
    </xdr:from>
    <xdr:to>
      <xdr:col>18</xdr:col>
      <xdr:colOff>438150</xdr:colOff>
      <xdr:row>49</xdr:row>
      <xdr:rowOff>123825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714375</xdr:colOff>
      <xdr:row>35</xdr:row>
      <xdr:rowOff>57150</xdr:rowOff>
    </xdr:from>
    <xdr:to>
      <xdr:col>24</xdr:col>
      <xdr:colOff>714375</xdr:colOff>
      <xdr:row>49</xdr:row>
      <xdr:rowOff>133350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557891</xdr:colOff>
      <xdr:row>1</xdr:row>
      <xdr:rowOff>0</xdr:rowOff>
    </xdr:from>
    <xdr:to>
      <xdr:col>23</xdr:col>
      <xdr:colOff>449034</xdr:colOff>
      <xdr:row>18</xdr:row>
      <xdr:rowOff>142875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476250</xdr:colOff>
      <xdr:row>19</xdr:row>
      <xdr:rowOff>23812</xdr:rowOff>
    </xdr:from>
    <xdr:to>
      <xdr:col>17</xdr:col>
      <xdr:colOff>185738</xdr:colOff>
      <xdr:row>33</xdr:row>
      <xdr:rowOff>100012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671513</xdr:colOff>
      <xdr:row>19</xdr:row>
      <xdr:rowOff>4762</xdr:rowOff>
    </xdr:from>
    <xdr:to>
      <xdr:col>24</xdr:col>
      <xdr:colOff>671513</xdr:colOff>
      <xdr:row>33</xdr:row>
      <xdr:rowOff>80962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457200</xdr:colOff>
      <xdr:row>34</xdr:row>
      <xdr:rowOff>109537</xdr:rowOff>
    </xdr:from>
    <xdr:to>
      <xdr:col>17</xdr:col>
      <xdr:colOff>166688</xdr:colOff>
      <xdr:row>48</xdr:row>
      <xdr:rowOff>185737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642938</xdr:colOff>
      <xdr:row>34</xdr:row>
      <xdr:rowOff>128587</xdr:rowOff>
    </xdr:from>
    <xdr:to>
      <xdr:col>24</xdr:col>
      <xdr:colOff>642938</xdr:colOff>
      <xdr:row>49</xdr:row>
      <xdr:rowOff>14287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625929</xdr:colOff>
      <xdr:row>3</xdr:row>
      <xdr:rowOff>145596</xdr:rowOff>
    </xdr:from>
    <xdr:to>
      <xdr:col>24</xdr:col>
      <xdr:colOff>13607</xdr:colOff>
      <xdr:row>16</xdr:row>
      <xdr:rowOff>23813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156482</xdr:colOff>
      <xdr:row>21</xdr:row>
      <xdr:rowOff>125412</xdr:rowOff>
    </xdr:from>
    <xdr:to>
      <xdr:col>18</xdr:col>
      <xdr:colOff>377825</xdr:colOff>
      <xdr:row>36</xdr:row>
      <xdr:rowOff>11112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92075</xdr:colOff>
      <xdr:row>21</xdr:row>
      <xdr:rowOff>115887</xdr:rowOff>
    </xdr:from>
    <xdr:to>
      <xdr:col>25</xdr:col>
      <xdr:colOff>123825</xdr:colOff>
      <xdr:row>36</xdr:row>
      <xdr:rowOff>1587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146957</xdr:colOff>
      <xdr:row>37</xdr:row>
      <xdr:rowOff>1587</xdr:rowOff>
    </xdr:from>
    <xdr:to>
      <xdr:col>18</xdr:col>
      <xdr:colOff>368300</xdr:colOff>
      <xdr:row>51</xdr:row>
      <xdr:rowOff>77787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101600</xdr:colOff>
      <xdr:row>36</xdr:row>
      <xdr:rowOff>163512</xdr:rowOff>
    </xdr:from>
    <xdr:to>
      <xdr:col>25</xdr:col>
      <xdr:colOff>133350</xdr:colOff>
      <xdr:row>51</xdr:row>
      <xdr:rowOff>49212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435429</xdr:colOff>
      <xdr:row>5</xdr:row>
      <xdr:rowOff>186417</xdr:rowOff>
    </xdr:from>
    <xdr:to>
      <xdr:col>17</xdr:col>
      <xdr:colOff>435429</xdr:colOff>
      <xdr:row>20</xdr:row>
      <xdr:rowOff>72117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44</xdr:row>
      <xdr:rowOff>63954</xdr:rowOff>
    </xdr:from>
    <xdr:to>
      <xdr:col>3</xdr:col>
      <xdr:colOff>612321</xdr:colOff>
      <xdr:row>58</xdr:row>
      <xdr:rowOff>140154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19050</xdr:colOff>
      <xdr:row>1</xdr:row>
      <xdr:rowOff>27213</xdr:rowOff>
    </xdr:from>
    <xdr:to>
      <xdr:col>22</xdr:col>
      <xdr:colOff>190500</xdr:colOff>
      <xdr:row>20</xdr:row>
      <xdr:rowOff>176892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122464</xdr:colOff>
      <xdr:row>28</xdr:row>
      <xdr:rowOff>36740</xdr:rowOff>
    </xdr:from>
    <xdr:to>
      <xdr:col>3</xdr:col>
      <xdr:colOff>639535</xdr:colOff>
      <xdr:row>42</xdr:row>
      <xdr:rowOff>112940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666749</xdr:colOff>
      <xdr:row>28</xdr:row>
      <xdr:rowOff>9526</xdr:rowOff>
    </xdr:from>
    <xdr:to>
      <xdr:col>10</xdr:col>
      <xdr:colOff>666749</xdr:colOff>
      <xdr:row>42</xdr:row>
      <xdr:rowOff>85726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653142</xdr:colOff>
      <xdr:row>44</xdr:row>
      <xdr:rowOff>50347</xdr:rowOff>
    </xdr:from>
    <xdr:to>
      <xdr:col>10</xdr:col>
      <xdr:colOff>653142</xdr:colOff>
      <xdr:row>58</xdr:row>
      <xdr:rowOff>126547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523875</xdr:colOff>
      <xdr:row>29</xdr:row>
      <xdr:rowOff>119062</xdr:rowOff>
    </xdr:from>
    <xdr:to>
      <xdr:col>17</xdr:col>
      <xdr:colOff>728663</xdr:colOff>
      <xdr:row>44</xdr:row>
      <xdr:rowOff>4762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233363</xdr:colOff>
      <xdr:row>29</xdr:row>
      <xdr:rowOff>80962</xdr:rowOff>
    </xdr:from>
    <xdr:to>
      <xdr:col>24</xdr:col>
      <xdr:colOff>233363</xdr:colOff>
      <xdr:row>43</xdr:row>
      <xdr:rowOff>157162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504825</xdr:colOff>
      <xdr:row>45</xdr:row>
      <xdr:rowOff>4762</xdr:rowOff>
    </xdr:from>
    <xdr:to>
      <xdr:col>17</xdr:col>
      <xdr:colOff>709613</xdr:colOff>
      <xdr:row>59</xdr:row>
      <xdr:rowOff>80962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271463</xdr:colOff>
      <xdr:row>44</xdr:row>
      <xdr:rowOff>185737</xdr:rowOff>
    </xdr:from>
    <xdr:to>
      <xdr:col>24</xdr:col>
      <xdr:colOff>271463</xdr:colOff>
      <xdr:row>59</xdr:row>
      <xdr:rowOff>71437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672353</xdr:colOff>
      <xdr:row>0</xdr:row>
      <xdr:rowOff>190500</xdr:rowOff>
    </xdr:from>
    <xdr:to>
      <xdr:col>24</xdr:col>
      <xdr:colOff>353785</xdr:colOff>
      <xdr:row>27</xdr:row>
      <xdr:rowOff>108857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309563</xdr:colOff>
      <xdr:row>28</xdr:row>
      <xdr:rowOff>180975</xdr:rowOff>
    </xdr:from>
    <xdr:to>
      <xdr:col>17</xdr:col>
      <xdr:colOff>319088</xdr:colOff>
      <xdr:row>43</xdr:row>
      <xdr:rowOff>66675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223837</xdr:colOff>
      <xdr:row>28</xdr:row>
      <xdr:rowOff>180975</xdr:rowOff>
    </xdr:from>
    <xdr:to>
      <xdr:col>24</xdr:col>
      <xdr:colOff>223837</xdr:colOff>
      <xdr:row>43</xdr:row>
      <xdr:rowOff>66675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280987</xdr:colOff>
      <xdr:row>44</xdr:row>
      <xdr:rowOff>152400</xdr:rowOff>
    </xdr:from>
    <xdr:to>
      <xdr:col>17</xdr:col>
      <xdr:colOff>338137</xdr:colOff>
      <xdr:row>59</xdr:row>
      <xdr:rowOff>38100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204787</xdr:colOff>
      <xdr:row>44</xdr:row>
      <xdr:rowOff>180975</xdr:rowOff>
    </xdr:from>
    <xdr:to>
      <xdr:col>24</xdr:col>
      <xdr:colOff>204787</xdr:colOff>
      <xdr:row>59</xdr:row>
      <xdr:rowOff>66675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428626</xdr:colOff>
      <xdr:row>1</xdr:row>
      <xdr:rowOff>150359</xdr:rowOff>
    </xdr:from>
    <xdr:to>
      <xdr:col>20</xdr:col>
      <xdr:colOff>190500</xdr:colOff>
      <xdr:row>28</xdr:row>
      <xdr:rowOff>13607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428626</xdr:colOff>
      <xdr:row>27</xdr:row>
      <xdr:rowOff>109537</xdr:rowOff>
    </xdr:from>
    <xdr:to>
      <xdr:col>18</xdr:col>
      <xdr:colOff>391887</xdr:colOff>
      <xdr:row>41</xdr:row>
      <xdr:rowOff>185737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300038</xdr:colOff>
      <xdr:row>27</xdr:row>
      <xdr:rowOff>100012</xdr:rowOff>
    </xdr:from>
    <xdr:to>
      <xdr:col>26</xdr:col>
      <xdr:colOff>300038</xdr:colOff>
      <xdr:row>41</xdr:row>
      <xdr:rowOff>176212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438151</xdr:colOff>
      <xdr:row>42</xdr:row>
      <xdr:rowOff>138112</xdr:rowOff>
    </xdr:from>
    <xdr:to>
      <xdr:col>18</xdr:col>
      <xdr:colOff>401412</xdr:colOff>
      <xdr:row>57</xdr:row>
      <xdr:rowOff>23812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319088</xdr:colOff>
      <xdr:row>42</xdr:row>
      <xdr:rowOff>147637</xdr:rowOff>
    </xdr:from>
    <xdr:to>
      <xdr:col>26</xdr:col>
      <xdr:colOff>319088</xdr:colOff>
      <xdr:row>57</xdr:row>
      <xdr:rowOff>33337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375557</xdr:colOff>
      <xdr:row>4</xdr:row>
      <xdr:rowOff>172130</xdr:rowOff>
    </xdr:from>
    <xdr:to>
      <xdr:col>17</xdr:col>
      <xdr:colOff>382361</xdr:colOff>
      <xdr:row>19</xdr:row>
      <xdr:rowOff>57830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372836</xdr:colOff>
      <xdr:row>20</xdr:row>
      <xdr:rowOff>155801</xdr:rowOff>
    </xdr:from>
    <xdr:to>
      <xdr:col>18</xdr:col>
      <xdr:colOff>74839</xdr:colOff>
      <xdr:row>35</xdr:row>
      <xdr:rowOff>41501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61232</xdr:colOff>
      <xdr:row>20</xdr:row>
      <xdr:rowOff>97291</xdr:rowOff>
    </xdr:from>
    <xdr:to>
      <xdr:col>25</xdr:col>
      <xdr:colOff>61232</xdr:colOff>
      <xdr:row>34</xdr:row>
      <xdr:rowOff>173491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382362</xdr:colOff>
      <xdr:row>36</xdr:row>
      <xdr:rowOff>12926</xdr:rowOff>
    </xdr:from>
    <xdr:to>
      <xdr:col>18</xdr:col>
      <xdr:colOff>84365</xdr:colOff>
      <xdr:row>50</xdr:row>
      <xdr:rowOff>89126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51707</xdr:colOff>
      <xdr:row>35</xdr:row>
      <xdr:rowOff>125866</xdr:rowOff>
    </xdr:from>
    <xdr:to>
      <xdr:col>25</xdr:col>
      <xdr:colOff>51707</xdr:colOff>
      <xdr:row>50</xdr:row>
      <xdr:rowOff>11566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457200</xdr:colOff>
      <xdr:row>3</xdr:row>
      <xdr:rowOff>185737</xdr:rowOff>
    </xdr:from>
    <xdr:to>
      <xdr:col>17</xdr:col>
      <xdr:colOff>457200</xdr:colOff>
      <xdr:row>18</xdr:row>
      <xdr:rowOff>71437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-1</xdr:colOff>
      <xdr:row>32</xdr:row>
      <xdr:rowOff>4762</xdr:rowOff>
    </xdr:from>
    <xdr:to>
      <xdr:col>16</xdr:col>
      <xdr:colOff>139699</xdr:colOff>
      <xdr:row>46</xdr:row>
      <xdr:rowOff>80962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568325</xdr:colOff>
      <xdr:row>32</xdr:row>
      <xdr:rowOff>4762</xdr:rowOff>
    </xdr:from>
    <xdr:to>
      <xdr:col>23</xdr:col>
      <xdr:colOff>568325</xdr:colOff>
      <xdr:row>46</xdr:row>
      <xdr:rowOff>80962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8836</xdr:colOff>
      <xdr:row>47</xdr:row>
      <xdr:rowOff>23812</xdr:rowOff>
    </xdr:from>
    <xdr:to>
      <xdr:col>16</xdr:col>
      <xdr:colOff>168275</xdr:colOff>
      <xdr:row>61</xdr:row>
      <xdr:rowOff>100012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558800</xdr:colOff>
      <xdr:row>47</xdr:row>
      <xdr:rowOff>14287</xdr:rowOff>
    </xdr:from>
    <xdr:to>
      <xdr:col>23</xdr:col>
      <xdr:colOff>558800</xdr:colOff>
      <xdr:row>61</xdr:row>
      <xdr:rowOff>90487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544286</xdr:colOff>
      <xdr:row>2</xdr:row>
      <xdr:rowOff>91168</xdr:rowOff>
    </xdr:from>
    <xdr:to>
      <xdr:col>21</xdr:col>
      <xdr:colOff>748391</xdr:colOff>
      <xdr:row>29</xdr:row>
      <xdr:rowOff>122464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538843</xdr:colOff>
      <xdr:row>20</xdr:row>
      <xdr:rowOff>23812</xdr:rowOff>
    </xdr:from>
    <xdr:to>
      <xdr:col>18</xdr:col>
      <xdr:colOff>257175</xdr:colOff>
      <xdr:row>34</xdr:row>
      <xdr:rowOff>100012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685800</xdr:colOff>
      <xdr:row>20</xdr:row>
      <xdr:rowOff>4762</xdr:rowOff>
    </xdr:from>
    <xdr:to>
      <xdr:col>24</xdr:col>
      <xdr:colOff>685800</xdr:colOff>
      <xdr:row>34</xdr:row>
      <xdr:rowOff>80962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529318</xdr:colOff>
      <xdr:row>35</xdr:row>
      <xdr:rowOff>61912</xdr:rowOff>
    </xdr:from>
    <xdr:to>
      <xdr:col>18</xdr:col>
      <xdr:colOff>247650</xdr:colOff>
      <xdr:row>49</xdr:row>
      <xdr:rowOff>138112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695325</xdr:colOff>
      <xdr:row>35</xdr:row>
      <xdr:rowOff>52387</xdr:rowOff>
    </xdr:from>
    <xdr:to>
      <xdr:col>24</xdr:col>
      <xdr:colOff>695325</xdr:colOff>
      <xdr:row>49</xdr:row>
      <xdr:rowOff>128587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590550</xdr:colOff>
      <xdr:row>4</xdr:row>
      <xdr:rowOff>42862</xdr:rowOff>
    </xdr:from>
    <xdr:to>
      <xdr:col>18</xdr:col>
      <xdr:colOff>304800</xdr:colOff>
      <xdr:row>18</xdr:row>
      <xdr:rowOff>119062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2</xdr:row>
      <xdr:rowOff>157162</xdr:rowOff>
    </xdr:from>
    <xdr:to>
      <xdr:col>18</xdr:col>
      <xdr:colOff>9525</xdr:colOff>
      <xdr:row>17</xdr:row>
      <xdr:rowOff>42862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27</xdr:row>
      <xdr:rowOff>0</xdr:rowOff>
    </xdr:from>
    <xdr:to>
      <xdr:col>17</xdr:col>
      <xdr:colOff>0</xdr:colOff>
      <xdr:row>41</xdr:row>
      <xdr:rowOff>76200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57150</xdr:colOff>
      <xdr:row>28</xdr:row>
      <xdr:rowOff>0</xdr:rowOff>
    </xdr:from>
    <xdr:to>
      <xdr:col>24</xdr:col>
      <xdr:colOff>57150</xdr:colOff>
      <xdr:row>42</xdr:row>
      <xdr:rowOff>76200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46</xdr:row>
      <xdr:rowOff>0</xdr:rowOff>
    </xdr:from>
    <xdr:to>
      <xdr:col>17</xdr:col>
      <xdr:colOff>0</xdr:colOff>
      <xdr:row>60</xdr:row>
      <xdr:rowOff>76200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47</xdr:row>
      <xdr:rowOff>0</xdr:rowOff>
    </xdr:from>
    <xdr:to>
      <xdr:col>24</xdr:col>
      <xdr:colOff>0</xdr:colOff>
      <xdr:row>61</xdr:row>
      <xdr:rowOff>76200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62</xdr:row>
      <xdr:rowOff>0</xdr:rowOff>
    </xdr:from>
    <xdr:to>
      <xdr:col>17</xdr:col>
      <xdr:colOff>0</xdr:colOff>
      <xdr:row>76</xdr:row>
      <xdr:rowOff>76200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231321</xdr:colOff>
      <xdr:row>37</xdr:row>
      <xdr:rowOff>119062</xdr:rowOff>
    </xdr:from>
    <xdr:to>
      <xdr:col>17</xdr:col>
      <xdr:colOff>723900</xdr:colOff>
      <xdr:row>52</xdr:row>
      <xdr:rowOff>4762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323850</xdr:colOff>
      <xdr:row>37</xdr:row>
      <xdr:rowOff>119062</xdr:rowOff>
    </xdr:from>
    <xdr:to>
      <xdr:col>24</xdr:col>
      <xdr:colOff>552450</xdr:colOff>
      <xdr:row>52</xdr:row>
      <xdr:rowOff>4762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240846</xdr:colOff>
      <xdr:row>53</xdr:row>
      <xdr:rowOff>14287</xdr:rowOff>
    </xdr:from>
    <xdr:to>
      <xdr:col>17</xdr:col>
      <xdr:colOff>733425</xdr:colOff>
      <xdr:row>67</xdr:row>
      <xdr:rowOff>90487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304800</xdr:colOff>
      <xdr:row>53</xdr:row>
      <xdr:rowOff>14287</xdr:rowOff>
    </xdr:from>
    <xdr:to>
      <xdr:col>24</xdr:col>
      <xdr:colOff>533400</xdr:colOff>
      <xdr:row>67</xdr:row>
      <xdr:rowOff>90487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462643</xdr:colOff>
      <xdr:row>1</xdr:row>
      <xdr:rowOff>108857</xdr:rowOff>
    </xdr:from>
    <xdr:to>
      <xdr:col>19</xdr:col>
      <xdr:colOff>721179</xdr:colOff>
      <xdr:row>16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27214</xdr:colOff>
      <xdr:row>29</xdr:row>
      <xdr:rowOff>61912</xdr:rowOff>
    </xdr:from>
    <xdr:to>
      <xdr:col>17</xdr:col>
      <xdr:colOff>310243</xdr:colOff>
      <xdr:row>43</xdr:row>
      <xdr:rowOff>138112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704850</xdr:colOff>
      <xdr:row>28</xdr:row>
      <xdr:rowOff>147637</xdr:rowOff>
    </xdr:from>
    <xdr:to>
      <xdr:col>23</xdr:col>
      <xdr:colOff>704850</xdr:colOff>
      <xdr:row>43</xdr:row>
      <xdr:rowOff>33337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84364</xdr:colOff>
      <xdr:row>43</xdr:row>
      <xdr:rowOff>185737</xdr:rowOff>
    </xdr:from>
    <xdr:to>
      <xdr:col>17</xdr:col>
      <xdr:colOff>367393</xdr:colOff>
      <xdr:row>58</xdr:row>
      <xdr:rowOff>71437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695325</xdr:colOff>
      <xdr:row>43</xdr:row>
      <xdr:rowOff>176212</xdr:rowOff>
    </xdr:from>
    <xdr:to>
      <xdr:col>23</xdr:col>
      <xdr:colOff>695325</xdr:colOff>
      <xdr:row>58</xdr:row>
      <xdr:rowOff>61912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563336</xdr:colOff>
      <xdr:row>3</xdr:row>
      <xdr:rowOff>181655</xdr:rowOff>
    </xdr:from>
    <xdr:to>
      <xdr:col>23</xdr:col>
      <xdr:colOff>299358</xdr:colOff>
      <xdr:row>28</xdr:row>
      <xdr:rowOff>13607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292554</xdr:colOff>
      <xdr:row>27</xdr:row>
      <xdr:rowOff>85725</xdr:rowOff>
    </xdr:from>
    <xdr:to>
      <xdr:col>17</xdr:col>
      <xdr:colOff>400050</xdr:colOff>
      <xdr:row>41</xdr:row>
      <xdr:rowOff>161925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19050</xdr:colOff>
      <xdr:row>27</xdr:row>
      <xdr:rowOff>47625</xdr:rowOff>
    </xdr:from>
    <xdr:to>
      <xdr:col>24</xdr:col>
      <xdr:colOff>19050</xdr:colOff>
      <xdr:row>41</xdr:row>
      <xdr:rowOff>123825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254454</xdr:colOff>
      <xdr:row>42</xdr:row>
      <xdr:rowOff>180975</xdr:rowOff>
    </xdr:from>
    <xdr:to>
      <xdr:col>17</xdr:col>
      <xdr:colOff>361950</xdr:colOff>
      <xdr:row>57</xdr:row>
      <xdr:rowOff>66675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47625</xdr:colOff>
      <xdr:row>42</xdr:row>
      <xdr:rowOff>171450</xdr:rowOff>
    </xdr:from>
    <xdr:to>
      <xdr:col>24</xdr:col>
      <xdr:colOff>47625</xdr:colOff>
      <xdr:row>57</xdr:row>
      <xdr:rowOff>57150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612321</xdr:colOff>
      <xdr:row>1</xdr:row>
      <xdr:rowOff>149679</xdr:rowOff>
    </xdr:from>
    <xdr:to>
      <xdr:col>20</xdr:col>
      <xdr:colOff>585106</xdr:colOff>
      <xdr:row>27</xdr:row>
      <xdr:rowOff>81643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267821</xdr:colOff>
      <xdr:row>41</xdr:row>
      <xdr:rowOff>97770</xdr:rowOff>
    </xdr:from>
    <xdr:to>
      <xdr:col>17</xdr:col>
      <xdr:colOff>393327</xdr:colOff>
      <xdr:row>55</xdr:row>
      <xdr:rowOff>173970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697007</xdr:colOff>
      <xdr:row>41</xdr:row>
      <xdr:rowOff>97210</xdr:rowOff>
    </xdr:from>
    <xdr:to>
      <xdr:col>23</xdr:col>
      <xdr:colOff>697007</xdr:colOff>
      <xdr:row>55</xdr:row>
      <xdr:rowOff>173410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273984</xdr:colOff>
      <xdr:row>56</xdr:row>
      <xdr:rowOff>137551</xdr:rowOff>
    </xdr:from>
    <xdr:to>
      <xdr:col>17</xdr:col>
      <xdr:colOff>399490</xdr:colOff>
      <xdr:row>71</xdr:row>
      <xdr:rowOff>23251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669552</xdr:colOff>
      <xdr:row>56</xdr:row>
      <xdr:rowOff>112898</xdr:rowOff>
    </xdr:from>
    <xdr:to>
      <xdr:col>23</xdr:col>
      <xdr:colOff>669552</xdr:colOff>
      <xdr:row>70</xdr:row>
      <xdr:rowOff>189098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381000</xdr:colOff>
      <xdr:row>10</xdr:row>
      <xdr:rowOff>136072</xdr:rowOff>
    </xdr:from>
    <xdr:to>
      <xdr:col>20</xdr:col>
      <xdr:colOff>381000</xdr:colOff>
      <xdr:row>40</xdr:row>
      <xdr:rowOff>40822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326572</xdr:colOff>
      <xdr:row>28</xdr:row>
      <xdr:rowOff>33337</xdr:rowOff>
    </xdr:from>
    <xdr:to>
      <xdr:col>17</xdr:col>
      <xdr:colOff>495300</xdr:colOff>
      <xdr:row>42</xdr:row>
      <xdr:rowOff>109537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295275</xdr:colOff>
      <xdr:row>28</xdr:row>
      <xdr:rowOff>23812</xdr:rowOff>
    </xdr:from>
    <xdr:to>
      <xdr:col>24</xdr:col>
      <xdr:colOff>295275</xdr:colOff>
      <xdr:row>42</xdr:row>
      <xdr:rowOff>100012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317047</xdr:colOff>
      <xdr:row>43</xdr:row>
      <xdr:rowOff>128587</xdr:rowOff>
    </xdr:from>
    <xdr:to>
      <xdr:col>17</xdr:col>
      <xdr:colOff>485775</xdr:colOff>
      <xdr:row>58</xdr:row>
      <xdr:rowOff>14287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276225</xdr:colOff>
      <xdr:row>43</xdr:row>
      <xdr:rowOff>109537</xdr:rowOff>
    </xdr:from>
    <xdr:to>
      <xdr:col>24</xdr:col>
      <xdr:colOff>276225</xdr:colOff>
      <xdr:row>57</xdr:row>
      <xdr:rowOff>185737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527957</xdr:colOff>
      <xdr:row>0</xdr:row>
      <xdr:rowOff>149679</xdr:rowOff>
    </xdr:from>
    <xdr:to>
      <xdr:col>20</xdr:col>
      <xdr:colOff>612321</xdr:colOff>
      <xdr:row>27</xdr:row>
      <xdr:rowOff>68036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517070</xdr:colOff>
      <xdr:row>33</xdr:row>
      <xdr:rowOff>19050</xdr:rowOff>
    </xdr:from>
    <xdr:to>
      <xdr:col>17</xdr:col>
      <xdr:colOff>590549</xdr:colOff>
      <xdr:row>47</xdr:row>
      <xdr:rowOff>95250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323850</xdr:colOff>
      <xdr:row>33</xdr:row>
      <xdr:rowOff>0</xdr:rowOff>
    </xdr:from>
    <xdr:to>
      <xdr:col>24</xdr:col>
      <xdr:colOff>323850</xdr:colOff>
      <xdr:row>47</xdr:row>
      <xdr:rowOff>76200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507545</xdr:colOff>
      <xdr:row>48</xdr:row>
      <xdr:rowOff>142875</xdr:rowOff>
    </xdr:from>
    <xdr:to>
      <xdr:col>17</xdr:col>
      <xdr:colOff>581024</xdr:colOff>
      <xdr:row>63</xdr:row>
      <xdr:rowOff>28575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314325</xdr:colOff>
      <xdr:row>48</xdr:row>
      <xdr:rowOff>142875</xdr:rowOff>
    </xdr:from>
    <xdr:to>
      <xdr:col>24</xdr:col>
      <xdr:colOff>314325</xdr:colOff>
      <xdr:row>63</xdr:row>
      <xdr:rowOff>28575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159884</xdr:colOff>
      <xdr:row>1</xdr:row>
      <xdr:rowOff>166687</xdr:rowOff>
    </xdr:from>
    <xdr:to>
      <xdr:col>21</xdr:col>
      <xdr:colOff>690561</xdr:colOff>
      <xdr:row>22</xdr:row>
      <xdr:rowOff>149678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606878</xdr:colOff>
      <xdr:row>23</xdr:row>
      <xdr:rowOff>100012</xdr:rowOff>
    </xdr:from>
    <xdr:to>
      <xdr:col>17</xdr:col>
      <xdr:colOff>714374</xdr:colOff>
      <xdr:row>37</xdr:row>
      <xdr:rowOff>176212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266700</xdr:colOff>
      <xdr:row>23</xdr:row>
      <xdr:rowOff>100012</xdr:rowOff>
    </xdr:from>
    <xdr:to>
      <xdr:col>24</xdr:col>
      <xdr:colOff>266700</xdr:colOff>
      <xdr:row>37</xdr:row>
      <xdr:rowOff>176212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625928</xdr:colOff>
      <xdr:row>39</xdr:row>
      <xdr:rowOff>71437</xdr:rowOff>
    </xdr:from>
    <xdr:to>
      <xdr:col>17</xdr:col>
      <xdr:colOff>733424</xdr:colOff>
      <xdr:row>53</xdr:row>
      <xdr:rowOff>147637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276225</xdr:colOff>
      <xdr:row>39</xdr:row>
      <xdr:rowOff>71437</xdr:rowOff>
    </xdr:from>
    <xdr:to>
      <xdr:col>24</xdr:col>
      <xdr:colOff>276225</xdr:colOff>
      <xdr:row>53</xdr:row>
      <xdr:rowOff>147637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542925</xdr:colOff>
      <xdr:row>1</xdr:row>
      <xdr:rowOff>40822</xdr:rowOff>
    </xdr:from>
    <xdr:to>
      <xdr:col>19</xdr:col>
      <xdr:colOff>489857</xdr:colOff>
      <xdr:row>22</xdr:row>
      <xdr:rowOff>95250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244929</xdr:colOff>
      <xdr:row>28</xdr:row>
      <xdr:rowOff>176212</xdr:rowOff>
    </xdr:from>
    <xdr:to>
      <xdr:col>17</xdr:col>
      <xdr:colOff>547688</xdr:colOff>
      <xdr:row>43</xdr:row>
      <xdr:rowOff>61912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119063</xdr:colOff>
      <xdr:row>28</xdr:row>
      <xdr:rowOff>185737</xdr:rowOff>
    </xdr:from>
    <xdr:to>
      <xdr:col>24</xdr:col>
      <xdr:colOff>119063</xdr:colOff>
      <xdr:row>43</xdr:row>
      <xdr:rowOff>71437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244929</xdr:colOff>
      <xdr:row>44</xdr:row>
      <xdr:rowOff>61912</xdr:rowOff>
    </xdr:from>
    <xdr:to>
      <xdr:col>17</xdr:col>
      <xdr:colOff>547688</xdr:colOff>
      <xdr:row>58</xdr:row>
      <xdr:rowOff>138112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119063</xdr:colOff>
      <xdr:row>44</xdr:row>
      <xdr:rowOff>61912</xdr:rowOff>
    </xdr:from>
    <xdr:to>
      <xdr:col>24</xdr:col>
      <xdr:colOff>119063</xdr:colOff>
      <xdr:row>58</xdr:row>
      <xdr:rowOff>138112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340178</xdr:colOff>
      <xdr:row>0</xdr:row>
      <xdr:rowOff>176893</xdr:rowOff>
    </xdr:from>
    <xdr:to>
      <xdr:col>21</xdr:col>
      <xdr:colOff>571499</xdr:colOff>
      <xdr:row>28</xdr:row>
      <xdr:rowOff>122464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239486</xdr:colOff>
      <xdr:row>26</xdr:row>
      <xdr:rowOff>80962</xdr:rowOff>
    </xdr:from>
    <xdr:to>
      <xdr:col>17</xdr:col>
      <xdr:colOff>381000</xdr:colOff>
      <xdr:row>40</xdr:row>
      <xdr:rowOff>157162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66675</xdr:colOff>
      <xdr:row>26</xdr:row>
      <xdr:rowOff>90487</xdr:rowOff>
    </xdr:from>
    <xdr:to>
      <xdr:col>24</xdr:col>
      <xdr:colOff>66675</xdr:colOff>
      <xdr:row>40</xdr:row>
      <xdr:rowOff>166687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189140</xdr:colOff>
      <xdr:row>42</xdr:row>
      <xdr:rowOff>15647</xdr:rowOff>
    </xdr:from>
    <xdr:to>
      <xdr:col>17</xdr:col>
      <xdr:colOff>330654</xdr:colOff>
      <xdr:row>56</xdr:row>
      <xdr:rowOff>91847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47625</xdr:colOff>
      <xdr:row>41</xdr:row>
      <xdr:rowOff>176212</xdr:rowOff>
    </xdr:from>
    <xdr:to>
      <xdr:col>24</xdr:col>
      <xdr:colOff>47625</xdr:colOff>
      <xdr:row>56</xdr:row>
      <xdr:rowOff>61912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190500</xdr:colOff>
      <xdr:row>57</xdr:row>
      <xdr:rowOff>42862</xdr:rowOff>
    </xdr:from>
    <xdr:to>
      <xdr:col>17</xdr:col>
      <xdr:colOff>381000</xdr:colOff>
      <xdr:row>71</xdr:row>
      <xdr:rowOff>119062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28575</xdr:colOff>
      <xdr:row>57</xdr:row>
      <xdr:rowOff>61912</xdr:rowOff>
    </xdr:from>
    <xdr:to>
      <xdr:col>24</xdr:col>
      <xdr:colOff>28575</xdr:colOff>
      <xdr:row>71</xdr:row>
      <xdr:rowOff>138112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381000</xdr:colOff>
      <xdr:row>0</xdr:row>
      <xdr:rowOff>137583</xdr:rowOff>
    </xdr:from>
    <xdr:to>
      <xdr:col>19</xdr:col>
      <xdr:colOff>391584</xdr:colOff>
      <xdr:row>23</xdr:row>
      <xdr:rowOff>169333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571500</xdr:colOff>
      <xdr:row>31</xdr:row>
      <xdr:rowOff>23812</xdr:rowOff>
    </xdr:from>
    <xdr:to>
      <xdr:col>24</xdr:col>
      <xdr:colOff>571500</xdr:colOff>
      <xdr:row>45</xdr:row>
      <xdr:rowOff>100012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276225</xdr:colOff>
      <xdr:row>31</xdr:row>
      <xdr:rowOff>76200</xdr:rowOff>
    </xdr:from>
    <xdr:to>
      <xdr:col>17</xdr:col>
      <xdr:colOff>371475</xdr:colOff>
      <xdr:row>45</xdr:row>
      <xdr:rowOff>152400</xdr:rowOff>
    </xdr:to>
    <xdr:graphicFrame macro="">
      <xdr:nvGraphicFramePr>
        <xdr:cNvPr id="27" name="2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523875</xdr:colOff>
      <xdr:row>46</xdr:row>
      <xdr:rowOff>76200</xdr:rowOff>
    </xdr:from>
    <xdr:to>
      <xdr:col>24</xdr:col>
      <xdr:colOff>523875</xdr:colOff>
      <xdr:row>60</xdr:row>
      <xdr:rowOff>152400</xdr:rowOff>
    </xdr:to>
    <xdr:graphicFrame macro="">
      <xdr:nvGraphicFramePr>
        <xdr:cNvPr id="28" name="2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266700</xdr:colOff>
      <xdr:row>46</xdr:row>
      <xdr:rowOff>76200</xdr:rowOff>
    </xdr:from>
    <xdr:to>
      <xdr:col>17</xdr:col>
      <xdr:colOff>361950</xdr:colOff>
      <xdr:row>60</xdr:row>
      <xdr:rowOff>152400</xdr:rowOff>
    </xdr:to>
    <xdr:graphicFrame macro="">
      <xdr:nvGraphicFramePr>
        <xdr:cNvPr id="33" name="3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425903</xdr:colOff>
      <xdr:row>0</xdr:row>
      <xdr:rowOff>68036</xdr:rowOff>
    </xdr:from>
    <xdr:to>
      <xdr:col>20</xdr:col>
      <xdr:colOff>625928</xdr:colOff>
      <xdr:row>29</xdr:row>
      <xdr:rowOff>54429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33337</xdr:colOff>
      <xdr:row>28</xdr:row>
      <xdr:rowOff>9525</xdr:rowOff>
    </xdr:from>
    <xdr:to>
      <xdr:col>18</xdr:col>
      <xdr:colOff>71437</xdr:colOff>
      <xdr:row>42</xdr:row>
      <xdr:rowOff>85725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80962</xdr:colOff>
      <xdr:row>28</xdr:row>
      <xdr:rowOff>19050</xdr:rowOff>
    </xdr:from>
    <xdr:to>
      <xdr:col>25</xdr:col>
      <xdr:colOff>80962</xdr:colOff>
      <xdr:row>42</xdr:row>
      <xdr:rowOff>95250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747712</xdr:colOff>
      <xdr:row>43</xdr:row>
      <xdr:rowOff>38100</xdr:rowOff>
    </xdr:from>
    <xdr:to>
      <xdr:col>18</xdr:col>
      <xdr:colOff>23812</xdr:colOff>
      <xdr:row>57</xdr:row>
      <xdr:rowOff>114300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80962</xdr:colOff>
      <xdr:row>43</xdr:row>
      <xdr:rowOff>19050</xdr:rowOff>
    </xdr:from>
    <xdr:to>
      <xdr:col>25</xdr:col>
      <xdr:colOff>80962</xdr:colOff>
      <xdr:row>57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27215</xdr:colOff>
      <xdr:row>1</xdr:row>
      <xdr:rowOff>81642</xdr:rowOff>
    </xdr:from>
    <xdr:to>
      <xdr:col>20</xdr:col>
      <xdr:colOff>462643</xdr:colOff>
      <xdr:row>26</xdr:row>
      <xdr:rowOff>122464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692604</xdr:colOff>
      <xdr:row>1</xdr:row>
      <xdr:rowOff>49665</xdr:rowOff>
    </xdr:from>
    <xdr:to>
      <xdr:col>17</xdr:col>
      <xdr:colOff>692604</xdr:colOff>
      <xdr:row>30</xdr:row>
      <xdr:rowOff>168728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485775</xdr:colOff>
      <xdr:row>2</xdr:row>
      <xdr:rowOff>4761</xdr:rowOff>
    </xdr:from>
    <xdr:to>
      <xdr:col>16</xdr:col>
      <xdr:colOff>485775</xdr:colOff>
      <xdr:row>36</xdr:row>
      <xdr:rowOff>19050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752475</xdr:colOff>
      <xdr:row>9</xdr:row>
      <xdr:rowOff>23811</xdr:rowOff>
    </xdr:from>
    <xdr:to>
      <xdr:col>16</xdr:col>
      <xdr:colOff>752475</xdr:colOff>
      <xdr:row>35</xdr:row>
      <xdr:rowOff>180974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9524</xdr:colOff>
      <xdr:row>1</xdr:row>
      <xdr:rowOff>136071</xdr:rowOff>
    </xdr:from>
    <xdr:to>
      <xdr:col>21</xdr:col>
      <xdr:colOff>217713</xdr:colOff>
      <xdr:row>26</xdr:row>
      <xdr:rowOff>27214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26615</xdr:colOff>
      <xdr:row>30</xdr:row>
      <xdr:rowOff>7937</xdr:rowOff>
    </xdr:from>
    <xdr:to>
      <xdr:col>3</xdr:col>
      <xdr:colOff>283444</xdr:colOff>
      <xdr:row>44</xdr:row>
      <xdr:rowOff>84137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532213</xdr:colOff>
      <xdr:row>30</xdr:row>
      <xdr:rowOff>21383</xdr:rowOff>
    </xdr:from>
    <xdr:to>
      <xdr:col>9</xdr:col>
      <xdr:colOff>443313</xdr:colOff>
      <xdr:row>44</xdr:row>
      <xdr:rowOff>97583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5884</xdr:colOff>
      <xdr:row>45</xdr:row>
      <xdr:rowOff>25306</xdr:rowOff>
    </xdr:from>
    <xdr:to>
      <xdr:col>3</xdr:col>
      <xdr:colOff>262713</xdr:colOff>
      <xdr:row>59</xdr:row>
      <xdr:rowOff>101506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541178</xdr:colOff>
      <xdr:row>45</xdr:row>
      <xdr:rowOff>12419</xdr:rowOff>
    </xdr:from>
    <xdr:to>
      <xdr:col>9</xdr:col>
      <xdr:colOff>452278</xdr:colOff>
      <xdr:row>59</xdr:row>
      <xdr:rowOff>88619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28575</xdr:rowOff>
    </xdr:from>
    <xdr:to>
      <xdr:col>17</xdr:col>
      <xdr:colOff>0</xdr:colOff>
      <xdr:row>30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304800</xdr:colOff>
      <xdr:row>2</xdr:row>
      <xdr:rowOff>14286</xdr:rowOff>
    </xdr:from>
    <xdr:to>
      <xdr:col>16</xdr:col>
      <xdr:colOff>304800</xdr:colOff>
      <xdr:row>27</xdr:row>
      <xdr:rowOff>57149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533400</xdr:colOff>
      <xdr:row>1</xdr:row>
      <xdr:rowOff>185737</xdr:rowOff>
    </xdr:from>
    <xdr:to>
      <xdr:col>16</xdr:col>
      <xdr:colOff>533400</xdr:colOff>
      <xdr:row>25</xdr:row>
      <xdr:rowOff>28575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295275</xdr:colOff>
      <xdr:row>9</xdr:row>
      <xdr:rowOff>14287</xdr:rowOff>
    </xdr:from>
    <xdr:to>
      <xdr:col>16</xdr:col>
      <xdr:colOff>295275</xdr:colOff>
      <xdr:row>25</xdr:row>
      <xdr:rowOff>90487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2</xdr:row>
      <xdr:rowOff>14286</xdr:rowOff>
    </xdr:from>
    <xdr:to>
      <xdr:col>16</xdr:col>
      <xdr:colOff>247650</xdr:colOff>
      <xdr:row>24</xdr:row>
      <xdr:rowOff>190499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2</xdr:row>
      <xdr:rowOff>4762</xdr:rowOff>
    </xdr:from>
    <xdr:to>
      <xdr:col>16</xdr:col>
      <xdr:colOff>333375</xdr:colOff>
      <xdr:row>26</xdr:row>
      <xdr:rowOff>152400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8</xdr:row>
      <xdr:rowOff>176212</xdr:rowOff>
    </xdr:from>
    <xdr:to>
      <xdr:col>16</xdr:col>
      <xdr:colOff>314325</xdr:colOff>
      <xdr:row>35</xdr:row>
      <xdr:rowOff>152400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1</xdr:row>
      <xdr:rowOff>176212</xdr:rowOff>
    </xdr:from>
    <xdr:to>
      <xdr:col>16</xdr:col>
      <xdr:colOff>323850</xdr:colOff>
      <xdr:row>28</xdr:row>
      <xdr:rowOff>133350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8</xdr:row>
      <xdr:rowOff>157162</xdr:rowOff>
    </xdr:from>
    <xdr:to>
      <xdr:col>16</xdr:col>
      <xdr:colOff>409575</xdr:colOff>
      <xdr:row>34</xdr:row>
      <xdr:rowOff>133350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428624</xdr:colOff>
      <xdr:row>1</xdr:row>
      <xdr:rowOff>176211</xdr:rowOff>
    </xdr:from>
    <xdr:to>
      <xdr:col>19</xdr:col>
      <xdr:colOff>152400</xdr:colOff>
      <xdr:row>24</xdr:row>
      <xdr:rowOff>47624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44</xdr:row>
      <xdr:rowOff>52387</xdr:rowOff>
    </xdr:from>
    <xdr:to>
      <xdr:col>17</xdr:col>
      <xdr:colOff>495300</xdr:colOff>
      <xdr:row>58</xdr:row>
      <xdr:rowOff>128587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314325</xdr:colOff>
      <xdr:row>44</xdr:row>
      <xdr:rowOff>50006</xdr:rowOff>
    </xdr:from>
    <xdr:to>
      <xdr:col>23</xdr:col>
      <xdr:colOff>314325</xdr:colOff>
      <xdr:row>58</xdr:row>
      <xdr:rowOff>126206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123825</xdr:colOff>
      <xdr:row>59</xdr:row>
      <xdr:rowOff>71437</xdr:rowOff>
    </xdr:from>
    <xdr:to>
      <xdr:col>16</xdr:col>
      <xdr:colOff>333375</xdr:colOff>
      <xdr:row>73</xdr:row>
      <xdr:rowOff>147637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307182</xdr:colOff>
      <xdr:row>59</xdr:row>
      <xdr:rowOff>92868</xdr:rowOff>
    </xdr:from>
    <xdr:to>
      <xdr:col>23</xdr:col>
      <xdr:colOff>307182</xdr:colOff>
      <xdr:row>73</xdr:row>
      <xdr:rowOff>169068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209549</xdr:colOff>
      <xdr:row>2</xdr:row>
      <xdr:rowOff>163286</xdr:rowOff>
    </xdr:from>
    <xdr:to>
      <xdr:col>22</xdr:col>
      <xdr:colOff>707570</xdr:colOff>
      <xdr:row>33</xdr:row>
      <xdr:rowOff>27214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8</xdr:row>
      <xdr:rowOff>185736</xdr:rowOff>
    </xdr:from>
    <xdr:to>
      <xdr:col>20</xdr:col>
      <xdr:colOff>180975</xdr:colOff>
      <xdr:row>36</xdr:row>
      <xdr:rowOff>114299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9</xdr:row>
      <xdr:rowOff>42862</xdr:rowOff>
    </xdr:from>
    <xdr:to>
      <xdr:col>25</xdr:col>
      <xdr:colOff>266700</xdr:colOff>
      <xdr:row>39</xdr:row>
      <xdr:rowOff>28576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247649</xdr:colOff>
      <xdr:row>3</xdr:row>
      <xdr:rowOff>85725</xdr:rowOff>
    </xdr:from>
    <xdr:to>
      <xdr:col>20</xdr:col>
      <xdr:colOff>476250</xdr:colOff>
      <xdr:row>35</xdr:row>
      <xdr:rowOff>95250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9524</xdr:colOff>
      <xdr:row>2</xdr:row>
      <xdr:rowOff>95250</xdr:rowOff>
    </xdr:from>
    <xdr:to>
      <xdr:col>19</xdr:col>
      <xdr:colOff>690561</xdr:colOff>
      <xdr:row>40</xdr:row>
      <xdr:rowOff>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105456</xdr:colOff>
      <xdr:row>21</xdr:row>
      <xdr:rowOff>38101</xdr:rowOff>
    </xdr:from>
    <xdr:to>
      <xdr:col>18</xdr:col>
      <xdr:colOff>323170</xdr:colOff>
      <xdr:row>35</xdr:row>
      <xdr:rowOff>114301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199686</xdr:colOff>
      <xdr:row>21</xdr:row>
      <xdr:rowOff>78243</xdr:rowOff>
    </xdr:from>
    <xdr:to>
      <xdr:col>25</xdr:col>
      <xdr:colOff>199686</xdr:colOff>
      <xdr:row>35</xdr:row>
      <xdr:rowOff>154443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119743</xdr:colOff>
      <xdr:row>36</xdr:row>
      <xdr:rowOff>92870</xdr:rowOff>
    </xdr:from>
    <xdr:to>
      <xdr:col>18</xdr:col>
      <xdr:colOff>337457</xdr:colOff>
      <xdr:row>50</xdr:row>
      <xdr:rowOff>169070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204447</xdr:colOff>
      <xdr:row>36</xdr:row>
      <xdr:rowOff>144918</xdr:rowOff>
    </xdr:from>
    <xdr:to>
      <xdr:col>25</xdr:col>
      <xdr:colOff>204447</xdr:colOff>
      <xdr:row>51</xdr:row>
      <xdr:rowOff>30618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704850</xdr:colOff>
      <xdr:row>4</xdr:row>
      <xdr:rowOff>119062</xdr:rowOff>
    </xdr:from>
    <xdr:to>
      <xdr:col>17</xdr:col>
      <xdr:colOff>704850</xdr:colOff>
      <xdr:row>19</xdr:row>
      <xdr:rowOff>4762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403225</xdr:colOff>
      <xdr:row>28</xdr:row>
      <xdr:rowOff>71437</xdr:rowOff>
    </xdr:from>
    <xdr:to>
      <xdr:col>17</xdr:col>
      <xdr:colOff>406400</xdr:colOff>
      <xdr:row>42</xdr:row>
      <xdr:rowOff>147637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158750</xdr:colOff>
      <xdr:row>28</xdr:row>
      <xdr:rowOff>42862</xdr:rowOff>
    </xdr:from>
    <xdr:to>
      <xdr:col>24</xdr:col>
      <xdr:colOff>158750</xdr:colOff>
      <xdr:row>42</xdr:row>
      <xdr:rowOff>119062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403225</xdr:colOff>
      <xdr:row>43</xdr:row>
      <xdr:rowOff>61912</xdr:rowOff>
    </xdr:from>
    <xdr:to>
      <xdr:col>17</xdr:col>
      <xdr:colOff>406400</xdr:colOff>
      <xdr:row>57</xdr:row>
      <xdr:rowOff>138112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149225</xdr:colOff>
      <xdr:row>43</xdr:row>
      <xdr:rowOff>61912</xdr:rowOff>
    </xdr:from>
    <xdr:to>
      <xdr:col>24</xdr:col>
      <xdr:colOff>149225</xdr:colOff>
      <xdr:row>57</xdr:row>
      <xdr:rowOff>138112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246528</xdr:colOff>
      <xdr:row>4</xdr:row>
      <xdr:rowOff>101972</xdr:rowOff>
    </xdr:from>
    <xdr:to>
      <xdr:col>20</xdr:col>
      <xdr:colOff>63499</xdr:colOff>
      <xdr:row>25</xdr:row>
      <xdr:rowOff>156881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731562</xdr:colOff>
      <xdr:row>28</xdr:row>
      <xdr:rowOff>67503</xdr:rowOff>
    </xdr:from>
    <xdr:to>
      <xdr:col>17</xdr:col>
      <xdr:colOff>731562</xdr:colOff>
      <xdr:row>42</xdr:row>
      <xdr:rowOff>143703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80963</xdr:colOff>
      <xdr:row>28</xdr:row>
      <xdr:rowOff>71437</xdr:rowOff>
    </xdr:from>
    <xdr:to>
      <xdr:col>26</xdr:col>
      <xdr:colOff>80963</xdr:colOff>
      <xdr:row>42</xdr:row>
      <xdr:rowOff>147637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719138</xdr:colOff>
      <xdr:row>44</xdr:row>
      <xdr:rowOff>61912</xdr:rowOff>
    </xdr:from>
    <xdr:to>
      <xdr:col>17</xdr:col>
      <xdr:colOff>719138</xdr:colOff>
      <xdr:row>58</xdr:row>
      <xdr:rowOff>138112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90488</xdr:colOff>
      <xdr:row>44</xdr:row>
      <xdr:rowOff>52387</xdr:rowOff>
    </xdr:from>
    <xdr:to>
      <xdr:col>26</xdr:col>
      <xdr:colOff>90488</xdr:colOff>
      <xdr:row>58</xdr:row>
      <xdr:rowOff>128587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489857</xdr:colOff>
      <xdr:row>5</xdr:row>
      <xdr:rowOff>131989</xdr:rowOff>
    </xdr:from>
    <xdr:to>
      <xdr:col>17</xdr:col>
      <xdr:colOff>489857</xdr:colOff>
      <xdr:row>20</xdr:row>
      <xdr:rowOff>17689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582386</xdr:colOff>
      <xdr:row>31</xdr:row>
      <xdr:rowOff>109537</xdr:rowOff>
    </xdr:from>
    <xdr:to>
      <xdr:col>17</xdr:col>
      <xdr:colOff>438151</xdr:colOff>
      <xdr:row>45</xdr:row>
      <xdr:rowOff>185737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295275</xdr:colOff>
      <xdr:row>31</xdr:row>
      <xdr:rowOff>114980</xdr:rowOff>
    </xdr:from>
    <xdr:to>
      <xdr:col>24</xdr:col>
      <xdr:colOff>295275</xdr:colOff>
      <xdr:row>46</xdr:row>
      <xdr:rowOff>680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219075</xdr:colOff>
      <xdr:row>47</xdr:row>
      <xdr:rowOff>128587</xdr:rowOff>
    </xdr:from>
    <xdr:to>
      <xdr:col>24</xdr:col>
      <xdr:colOff>219075</xdr:colOff>
      <xdr:row>62</xdr:row>
      <xdr:rowOff>14287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435428</xdr:colOff>
      <xdr:row>0</xdr:row>
      <xdr:rowOff>0</xdr:rowOff>
    </xdr:from>
    <xdr:to>
      <xdr:col>20</xdr:col>
      <xdr:colOff>122463</xdr:colOff>
      <xdr:row>31</xdr:row>
      <xdr:rowOff>27213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511525</xdr:colOff>
      <xdr:row>46</xdr:row>
      <xdr:rowOff>28575</xdr:rowOff>
    </xdr:from>
    <xdr:to>
      <xdr:col>17</xdr:col>
      <xdr:colOff>375558</xdr:colOff>
      <xdr:row>60</xdr:row>
      <xdr:rowOff>104775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89"/>
  <sheetViews>
    <sheetView topLeftCell="A538" workbookViewId="0">
      <selection activeCell="C546" sqref="C546"/>
    </sheetView>
  </sheetViews>
  <sheetFormatPr baseColWidth="10" defaultColWidth="11.5" defaultRowHeight="14" x14ac:dyDescent="0"/>
  <cols>
    <col min="2" max="2" width="16.5" bestFit="1" customWidth="1"/>
    <col min="3" max="3" width="80" bestFit="1" customWidth="1"/>
    <col min="9" max="11" width="11.5" style="4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6" t="s">
        <v>4</v>
      </c>
      <c r="J1" s="6" t="s">
        <v>5</v>
      </c>
      <c r="K1" s="6" t="s">
        <v>6</v>
      </c>
    </row>
    <row r="2" spans="1:11" s="3" customFormat="1">
      <c r="A2" s="1">
        <v>2011</v>
      </c>
      <c r="B2" s="2" t="s">
        <v>59</v>
      </c>
      <c r="C2" s="2" t="s">
        <v>60</v>
      </c>
      <c r="D2" s="1">
        <v>1</v>
      </c>
      <c r="E2" s="1">
        <v>129</v>
      </c>
      <c r="F2" s="1">
        <v>12</v>
      </c>
      <c r="G2" s="1">
        <v>15</v>
      </c>
      <c r="H2" s="1">
        <v>156</v>
      </c>
      <c r="I2" s="5">
        <f>(E2*100)/H2</f>
        <v>82.692307692307693</v>
      </c>
      <c r="J2" s="5">
        <f>(F2*100)/H2</f>
        <v>7.6923076923076925</v>
      </c>
      <c r="K2" s="5">
        <f>(G2*100)/H2</f>
        <v>9.615384615384615</v>
      </c>
    </row>
    <row r="3" spans="1:11" s="3" customFormat="1">
      <c r="A3" s="1">
        <v>2011</v>
      </c>
      <c r="B3" s="2" t="s">
        <v>59</v>
      </c>
      <c r="C3" s="2" t="s">
        <v>60</v>
      </c>
      <c r="D3" s="1">
        <v>2</v>
      </c>
      <c r="E3" s="1">
        <v>105</v>
      </c>
      <c r="F3" s="1">
        <v>8</v>
      </c>
      <c r="G3" s="1">
        <v>21</v>
      </c>
      <c r="H3" s="1">
        <v>134</v>
      </c>
      <c r="I3" s="5">
        <f t="shared" ref="I3:I66" si="0">(E3*100)/H3</f>
        <v>78.358208955223887</v>
      </c>
      <c r="J3" s="5">
        <f t="shared" ref="J3:J66" si="1">(F3*100)/H3</f>
        <v>5.9701492537313436</v>
      </c>
      <c r="K3" s="5">
        <f t="shared" ref="K3:K66" si="2">(G3*100)/H3</f>
        <v>15.671641791044776</v>
      </c>
    </row>
    <row r="4" spans="1:11" s="3" customFormat="1">
      <c r="A4" s="1">
        <v>2011</v>
      </c>
      <c r="B4" s="2" t="s">
        <v>59</v>
      </c>
      <c r="C4" s="2" t="s">
        <v>61</v>
      </c>
      <c r="D4" s="1">
        <v>1</v>
      </c>
      <c r="E4" s="1">
        <v>81</v>
      </c>
      <c r="F4" s="1">
        <v>26</v>
      </c>
      <c r="G4" s="1">
        <v>17</v>
      </c>
      <c r="H4" s="1">
        <v>124</v>
      </c>
      <c r="I4" s="5">
        <f t="shared" si="0"/>
        <v>65.322580645161295</v>
      </c>
      <c r="J4" s="5">
        <f t="shared" si="1"/>
        <v>20.967741935483872</v>
      </c>
      <c r="K4" s="5">
        <f t="shared" si="2"/>
        <v>13.709677419354838</v>
      </c>
    </row>
    <row r="5" spans="1:11" s="3" customFormat="1">
      <c r="A5" s="1">
        <v>2011</v>
      </c>
      <c r="B5" s="2" t="s">
        <v>59</v>
      </c>
      <c r="C5" s="2" t="s">
        <v>61</v>
      </c>
      <c r="D5" s="1">
        <v>2</v>
      </c>
      <c r="E5" s="1">
        <v>33</v>
      </c>
      <c r="F5" s="1">
        <v>27</v>
      </c>
      <c r="G5" s="1">
        <v>5</v>
      </c>
      <c r="H5" s="1">
        <v>65</v>
      </c>
      <c r="I5" s="5">
        <f t="shared" si="0"/>
        <v>50.769230769230766</v>
      </c>
      <c r="J5" s="5">
        <f t="shared" si="1"/>
        <v>41.53846153846154</v>
      </c>
      <c r="K5" s="5">
        <f t="shared" si="2"/>
        <v>7.6923076923076925</v>
      </c>
    </row>
    <row r="6" spans="1:11" s="3" customFormat="1">
      <c r="A6" s="1">
        <v>2011</v>
      </c>
      <c r="B6" s="2" t="s">
        <v>59</v>
      </c>
      <c r="C6" s="2" t="s">
        <v>62</v>
      </c>
      <c r="D6" s="1">
        <v>1</v>
      </c>
      <c r="E6" s="1">
        <v>327</v>
      </c>
      <c r="F6" s="1">
        <v>39</v>
      </c>
      <c r="G6" s="1">
        <v>49</v>
      </c>
      <c r="H6" s="1">
        <v>415</v>
      </c>
      <c r="I6" s="5">
        <f t="shared" si="0"/>
        <v>78.795180722891573</v>
      </c>
      <c r="J6" s="5">
        <f t="shared" si="1"/>
        <v>9.3975903614457827</v>
      </c>
      <c r="K6" s="5">
        <f t="shared" si="2"/>
        <v>11.80722891566265</v>
      </c>
    </row>
    <row r="7" spans="1:11" s="3" customFormat="1">
      <c r="A7" s="1">
        <v>2011</v>
      </c>
      <c r="B7" s="2" t="s">
        <v>59</v>
      </c>
      <c r="C7" s="2" t="s">
        <v>62</v>
      </c>
      <c r="D7" s="1">
        <v>2</v>
      </c>
      <c r="E7" s="1">
        <v>234</v>
      </c>
      <c r="F7" s="1">
        <v>48</v>
      </c>
      <c r="G7" s="1">
        <v>30</v>
      </c>
      <c r="H7" s="1">
        <v>312</v>
      </c>
      <c r="I7" s="5">
        <f t="shared" si="0"/>
        <v>75</v>
      </c>
      <c r="J7" s="5">
        <f t="shared" si="1"/>
        <v>15.384615384615385</v>
      </c>
      <c r="K7" s="5">
        <f t="shared" si="2"/>
        <v>9.615384615384615</v>
      </c>
    </row>
    <row r="8" spans="1:11" s="3" customFormat="1">
      <c r="A8" s="1">
        <v>2011</v>
      </c>
      <c r="B8" s="2" t="s">
        <v>59</v>
      </c>
      <c r="C8" s="2" t="s">
        <v>64</v>
      </c>
      <c r="D8" s="1">
        <v>1</v>
      </c>
      <c r="E8" s="1">
        <v>267</v>
      </c>
      <c r="F8" s="1">
        <v>19</v>
      </c>
      <c r="G8" s="1">
        <v>34</v>
      </c>
      <c r="H8" s="1">
        <v>320</v>
      </c>
      <c r="I8" s="5">
        <f t="shared" si="0"/>
        <v>83.4375</v>
      </c>
      <c r="J8" s="5">
        <f t="shared" si="1"/>
        <v>5.9375</v>
      </c>
      <c r="K8" s="5">
        <f t="shared" si="2"/>
        <v>10.625</v>
      </c>
    </row>
    <row r="9" spans="1:11" s="3" customFormat="1">
      <c r="A9" s="1">
        <v>2011</v>
      </c>
      <c r="B9" s="2" t="s">
        <v>59</v>
      </c>
      <c r="C9" s="2" t="s">
        <v>64</v>
      </c>
      <c r="D9" s="1">
        <v>2</v>
      </c>
      <c r="E9" s="1">
        <v>294</v>
      </c>
      <c r="F9" s="1">
        <v>25</v>
      </c>
      <c r="G9" s="1">
        <v>32</v>
      </c>
      <c r="H9" s="1">
        <v>351</v>
      </c>
      <c r="I9" s="5">
        <f t="shared" si="0"/>
        <v>83.760683760683762</v>
      </c>
      <c r="J9" s="5">
        <f t="shared" si="1"/>
        <v>7.1225071225071224</v>
      </c>
      <c r="K9" s="5">
        <f t="shared" si="2"/>
        <v>9.116809116809117</v>
      </c>
    </row>
    <row r="10" spans="1:11" s="3" customFormat="1">
      <c r="A10" s="1">
        <v>2011</v>
      </c>
      <c r="B10" s="2" t="s">
        <v>59</v>
      </c>
      <c r="C10" s="2" t="s">
        <v>64</v>
      </c>
      <c r="D10" s="1">
        <v>3</v>
      </c>
      <c r="E10" s="1">
        <v>325</v>
      </c>
      <c r="F10" s="1">
        <v>49</v>
      </c>
      <c r="G10" s="1">
        <v>72</v>
      </c>
      <c r="H10" s="1">
        <v>446</v>
      </c>
      <c r="I10" s="5">
        <f t="shared" si="0"/>
        <v>72.869955156950667</v>
      </c>
      <c r="J10" s="5">
        <f t="shared" si="1"/>
        <v>10.986547085201794</v>
      </c>
      <c r="K10" s="5">
        <f t="shared" si="2"/>
        <v>16.143497757847534</v>
      </c>
    </row>
    <row r="11" spans="1:11" s="3" customFormat="1">
      <c r="A11" s="1">
        <v>2011</v>
      </c>
      <c r="B11" s="2" t="s">
        <v>59</v>
      </c>
      <c r="C11" s="2" t="s">
        <v>64</v>
      </c>
      <c r="D11" s="1">
        <v>4</v>
      </c>
      <c r="E11" s="1">
        <v>477</v>
      </c>
      <c r="F11" s="1">
        <v>95</v>
      </c>
      <c r="G11" s="1">
        <v>114</v>
      </c>
      <c r="H11" s="1">
        <v>686</v>
      </c>
      <c r="I11" s="5">
        <f t="shared" si="0"/>
        <v>69.533527696793001</v>
      </c>
      <c r="J11" s="5">
        <f t="shared" si="1"/>
        <v>13.848396501457726</v>
      </c>
      <c r="K11" s="5">
        <f t="shared" si="2"/>
        <v>16.618075801749271</v>
      </c>
    </row>
    <row r="12" spans="1:11" s="3" customFormat="1">
      <c r="A12" s="1">
        <v>2011</v>
      </c>
      <c r="B12" s="2" t="s">
        <v>59</v>
      </c>
      <c r="C12" s="2" t="s">
        <v>65</v>
      </c>
      <c r="D12" s="1">
        <v>1</v>
      </c>
      <c r="E12" s="1">
        <v>234</v>
      </c>
      <c r="F12" s="1">
        <v>62</v>
      </c>
      <c r="G12" s="1">
        <v>39</v>
      </c>
      <c r="H12" s="1">
        <v>335</v>
      </c>
      <c r="I12" s="5">
        <f t="shared" si="0"/>
        <v>69.850746268656721</v>
      </c>
      <c r="J12" s="5">
        <f t="shared" si="1"/>
        <v>18.507462686567163</v>
      </c>
      <c r="K12" s="5">
        <f t="shared" si="2"/>
        <v>11.64179104477612</v>
      </c>
    </row>
    <row r="13" spans="1:11" s="3" customFormat="1">
      <c r="A13" s="1">
        <v>2011</v>
      </c>
      <c r="B13" s="2" t="s">
        <v>59</v>
      </c>
      <c r="C13" s="2" t="s">
        <v>65</v>
      </c>
      <c r="D13" s="1">
        <v>2</v>
      </c>
      <c r="E13" s="1">
        <v>213</v>
      </c>
      <c r="F13" s="1">
        <v>75</v>
      </c>
      <c r="G13" s="1">
        <v>63</v>
      </c>
      <c r="H13" s="1">
        <v>351</v>
      </c>
      <c r="I13" s="5">
        <f t="shared" si="0"/>
        <v>60.683760683760681</v>
      </c>
      <c r="J13" s="5">
        <f t="shared" si="1"/>
        <v>21.367521367521366</v>
      </c>
      <c r="K13" s="5">
        <f t="shared" si="2"/>
        <v>17.948717948717949</v>
      </c>
    </row>
    <row r="14" spans="1:11" s="3" customFormat="1">
      <c r="A14" s="1">
        <v>2011</v>
      </c>
      <c r="B14" s="2" t="s">
        <v>59</v>
      </c>
      <c r="C14" s="2" t="s">
        <v>66</v>
      </c>
      <c r="D14" s="1">
        <v>1</v>
      </c>
      <c r="E14" s="1">
        <v>84</v>
      </c>
      <c r="F14" s="1">
        <v>15</v>
      </c>
      <c r="G14" s="1">
        <v>14</v>
      </c>
      <c r="H14" s="1">
        <v>113</v>
      </c>
      <c r="I14" s="5">
        <f t="shared" si="0"/>
        <v>74.336283185840713</v>
      </c>
      <c r="J14" s="5">
        <f t="shared" si="1"/>
        <v>13.274336283185841</v>
      </c>
      <c r="K14" s="5">
        <f t="shared" si="2"/>
        <v>12.389380530973451</v>
      </c>
    </row>
    <row r="15" spans="1:11" s="3" customFormat="1">
      <c r="A15" s="1">
        <v>2011</v>
      </c>
      <c r="B15" s="2" t="s">
        <v>59</v>
      </c>
      <c r="C15" s="2" t="s">
        <v>66</v>
      </c>
      <c r="D15" s="1">
        <v>2</v>
      </c>
      <c r="E15" s="1">
        <v>74</v>
      </c>
      <c r="F15" s="1">
        <v>10</v>
      </c>
      <c r="G15" s="1">
        <v>11</v>
      </c>
      <c r="H15" s="1">
        <v>95</v>
      </c>
      <c r="I15" s="5">
        <f t="shared" si="0"/>
        <v>77.89473684210526</v>
      </c>
      <c r="J15" s="5">
        <f t="shared" si="1"/>
        <v>10.526315789473685</v>
      </c>
      <c r="K15" s="5">
        <f t="shared" si="2"/>
        <v>11.578947368421053</v>
      </c>
    </row>
    <row r="16" spans="1:11" s="3" customFormat="1">
      <c r="A16" s="1">
        <v>2011</v>
      </c>
      <c r="B16" s="2" t="s">
        <v>59</v>
      </c>
      <c r="C16" s="2" t="s">
        <v>67</v>
      </c>
      <c r="D16" s="1">
        <v>1</v>
      </c>
      <c r="E16" s="1">
        <v>79</v>
      </c>
      <c r="F16" s="1">
        <v>18</v>
      </c>
      <c r="G16" s="1">
        <v>15</v>
      </c>
      <c r="H16" s="1">
        <v>112</v>
      </c>
      <c r="I16" s="5">
        <f t="shared" si="0"/>
        <v>70.535714285714292</v>
      </c>
      <c r="J16" s="5">
        <f t="shared" si="1"/>
        <v>16.071428571428573</v>
      </c>
      <c r="K16" s="5">
        <f t="shared" si="2"/>
        <v>13.392857142857142</v>
      </c>
    </row>
    <row r="17" spans="1:11" s="3" customFormat="1">
      <c r="A17" s="1">
        <v>2011</v>
      </c>
      <c r="B17" s="2" t="s">
        <v>59</v>
      </c>
      <c r="C17" s="2" t="s">
        <v>67</v>
      </c>
      <c r="D17" s="1">
        <v>2</v>
      </c>
      <c r="E17" s="1">
        <v>44</v>
      </c>
      <c r="F17" s="1">
        <v>6</v>
      </c>
      <c r="G17" s="1">
        <v>3</v>
      </c>
      <c r="H17" s="1">
        <v>53</v>
      </c>
      <c r="I17" s="5">
        <f t="shared" si="0"/>
        <v>83.018867924528308</v>
      </c>
      <c r="J17" s="5">
        <f t="shared" si="1"/>
        <v>11.320754716981131</v>
      </c>
      <c r="K17" s="5">
        <f t="shared" si="2"/>
        <v>5.6603773584905657</v>
      </c>
    </row>
    <row r="18" spans="1:11">
      <c r="A18">
        <v>2011</v>
      </c>
      <c r="B18" t="s">
        <v>59</v>
      </c>
      <c r="C18" t="s">
        <v>68</v>
      </c>
      <c r="D18">
        <v>1</v>
      </c>
      <c r="E18">
        <v>25</v>
      </c>
      <c r="F18">
        <v>23</v>
      </c>
      <c r="G18">
        <v>12</v>
      </c>
      <c r="H18">
        <v>60</v>
      </c>
      <c r="I18">
        <f t="shared" si="0"/>
        <v>41.666666666666664</v>
      </c>
      <c r="J18">
        <f t="shared" si="1"/>
        <v>38.333333333333336</v>
      </c>
      <c r="K18">
        <f t="shared" si="2"/>
        <v>20</v>
      </c>
    </row>
    <row r="19" spans="1:11" s="3" customFormat="1">
      <c r="A19" s="1">
        <v>2011</v>
      </c>
      <c r="B19" s="2" t="s">
        <v>59</v>
      </c>
      <c r="C19" s="2" t="s">
        <v>68</v>
      </c>
      <c r="D19" s="1">
        <v>2</v>
      </c>
      <c r="E19" s="1">
        <v>15</v>
      </c>
      <c r="F19" s="1">
        <v>20</v>
      </c>
      <c r="G19" s="1">
        <v>6</v>
      </c>
      <c r="H19" s="1">
        <v>41</v>
      </c>
      <c r="I19" s="5">
        <f t="shared" si="0"/>
        <v>36.585365853658537</v>
      </c>
      <c r="J19" s="5">
        <f t="shared" si="1"/>
        <v>48.780487804878049</v>
      </c>
      <c r="K19" s="5">
        <f t="shared" si="2"/>
        <v>14.634146341463415</v>
      </c>
    </row>
    <row r="20" spans="1:11" s="3" customFormat="1">
      <c r="A20" s="1">
        <v>2011</v>
      </c>
      <c r="B20" s="2" t="s">
        <v>59</v>
      </c>
      <c r="C20" s="2" t="s">
        <v>68</v>
      </c>
      <c r="D20" s="1">
        <v>3</v>
      </c>
      <c r="E20" s="1">
        <v>14</v>
      </c>
      <c r="F20" s="1">
        <v>8</v>
      </c>
      <c r="G20" s="1">
        <v>13</v>
      </c>
      <c r="H20" s="1">
        <v>35</v>
      </c>
      <c r="I20" s="5">
        <f t="shared" si="0"/>
        <v>40</v>
      </c>
      <c r="J20" s="5">
        <f t="shared" si="1"/>
        <v>22.857142857142858</v>
      </c>
      <c r="K20" s="5">
        <f t="shared" si="2"/>
        <v>37.142857142857146</v>
      </c>
    </row>
    <row r="21" spans="1:11" s="3" customFormat="1">
      <c r="A21" s="1">
        <v>2011</v>
      </c>
      <c r="B21" s="2" t="s">
        <v>59</v>
      </c>
      <c r="C21" s="12" t="s">
        <v>69</v>
      </c>
      <c r="D21" s="1">
        <v>1</v>
      </c>
      <c r="E21" s="1">
        <v>61</v>
      </c>
      <c r="F21" s="1">
        <v>12</v>
      </c>
      <c r="G21" s="1">
        <v>16</v>
      </c>
      <c r="H21" s="1">
        <v>89</v>
      </c>
      <c r="I21" s="5">
        <f t="shared" si="0"/>
        <v>68.539325842696627</v>
      </c>
      <c r="J21" s="5">
        <f t="shared" si="1"/>
        <v>13.48314606741573</v>
      </c>
      <c r="K21" s="5">
        <f t="shared" si="2"/>
        <v>17.977528089887642</v>
      </c>
    </row>
    <row r="22" spans="1:11" s="3" customFormat="1">
      <c r="A22" s="1">
        <v>2011</v>
      </c>
      <c r="B22" s="2" t="s">
        <v>59</v>
      </c>
      <c r="C22" s="2" t="s">
        <v>69</v>
      </c>
      <c r="D22" s="1">
        <v>2</v>
      </c>
      <c r="E22" s="1">
        <v>49</v>
      </c>
      <c r="F22" s="1">
        <v>14</v>
      </c>
      <c r="G22" s="1">
        <v>20</v>
      </c>
      <c r="H22" s="1">
        <v>83</v>
      </c>
      <c r="I22" s="5">
        <f t="shared" si="0"/>
        <v>59.036144578313255</v>
      </c>
      <c r="J22" s="5">
        <f t="shared" si="1"/>
        <v>16.867469879518072</v>
      </c>
      <c r="K22" s="5">
        <f t="shared" si="2"/>
        <v>24.096385542168676</v>
      </c>
    </row>
    <row r="23" spans="1:11" s="3" customFormat="1">
      <c r="A23" s="1">
        <v>2011</v>
      </c>
      <c r="B23" s="2" t="s">
        <v>59</v>
      </c>
      <c r="C23" s="2" t="s">
        <v>69</v>
      </c>
      <c r="D23" s="1">
        <v>3</v>
      </c>
      <c r="E23" s="1">
        <v>50</v>
      </c>
      <c r="F23" s="1">
        <v>17</v>
      </c>
      <c r="G23" s="1">
        <v>35</v>
      </c>
      <c r="H23" s="1">
        <v>102</v>
      </c>
      <c r="I23" s="5">
        <f t="shared" si="0"/>
        <v>49.019607843137258</v>
      </c>
      <c r="J23" s="5">
        <f t="shared" si="1"/>
        <v>16.666666666666668</v>
      </c>
      <c r="K23" s="5">
        <f t="shared" si="2"/>
        <v>34.313725490196077</v>
      </c>
    </row>
    <row r="24" spans="1:11" s="3" customFormat="1">
      <c r="A24" s="1">
        <v>2011</v>
      </c>
      <c r="B24" s="2" t="s">
        <v>59</v>
      </c>
      <c r="C24" s="12" t="s">
        <v>70</v>
      </c>
      <c r="D24" s="1">
        <v>1</v>
      </c>
      <c r="E24" s="1">
        <v>66</v>
      </c>
      <c r="F24" s="1">
        <v>19</v>
      </c>
      <c r="G24" s="1">
        <v>21</v>
      </c>
      <c r="H24" s="1">
        <v>106</v>
      </c>
      <c r="I24" s="5">
        <f t="shared" si="0"/>
        <v>62.264150943396224</v>
      </c>
      <c r="J24" s="5">
        <f t="shared" si="1"/>
        <v>17.924528301886792</v>
      </c>
      <c r="K24" s="5">
        <f t="shared" si="2"/>
        <v>19.811320754716981</v>
      </c>
    </row>
    <row r="25" spans="1:11" s="3" customFormat="1">
      <c r="A25" s="1">
        <v>2011</v>
      </c>
      <c r="B25" s="2" t="s">
        <v>59</v>
      </c>
      <c r="C25" s="2" t="s">
        <v>70</v>
      </c>
      <c r="D25" s="1">
        <v>2</v>
      </c>
      <c r="E25" s="1">
        <v>49</v>
      </c>
      <c r="F25" s="1">
        <v>29</v>
      </c>
      <c r="G25" s="1">
        <v>30</v>
      </c>
      <c r="H25" s="1">
        <v>108</v>
      </c>
      <c r="I25" s="5">
        <f t="shared" si="0"/>
        <v>45.370370370370374</v>
      </c>
      <c r="J25" s="5">
        <f t="shared" si="1"/>
        <v>26.851851851851851</v>
      </c>
      <c r="K25" s="5">
        <f t="shared" si="2"/>
        <v>27.777777777777779</v>
      </c>
    </row>
    <row r="26" spans="1:11">
      <c r="A26">
        <v>2011</v>
      </c>
      <c r="B26" t="s">
        <v>59</v>
      </c>
      <c r="C26" t="s">
        <v>71</v>
      </c>
      <c r="D26">
        <v>1</v>
      </c>
      <c r="E26">
        <v>63</v>
      </c>
      <c r="F26">
        <v>13</v>
      </c>
      <c r="G26">
        <v>7</v>
      </c>
      <c r="H26">
        <v>83</v>
      </c>
      <c r="I26">
        <f t="shared" si="0"/>
        <v>75.903614457831324</v>
      </c>
      <c r="J26">
        <f t="shared" si="1"/>
        <v>15.662650602409638</v>
      </c>
      <c r="K26">
        <f t="shared" si="2"/>
        <v>8.4337349397590362</v>
      </c>
    </row>
    <row r="27" spans="1:11" s="3" customFormat="1">
      <c r="A27" s="1">
        <v>2011</v>
      </c>
      <c r="B27" s="2" t="s">
        <v>59</v>
      </c>
      <c r="C27" s="2" t="s">
        <v>71</v>
      </c>
      <c r="D27" s="1">
        <v>2</v>
      </c>
      <c r="E27" s="1">
        <v>35</v>
      </c>
      <c r="F27" s="1">
        <v>7</v>
      </c>
      <c r="G27" s="1">
        <v>17</v>
      </c>
      <c r="H27" s="1">
        <v>59</v>
      </c>
      <c r="I27" s="5">
        <f t="shared" si="0"/>
        <v>59.322033898305087</v>
      </c>
      <c r="J27" s="5">
        <f t="shared" si="1"/>
        <v>11.864406779661017</v>
      </c>
      <c r="K27" s="5">
        <f t="shared" si="2"/>
        <v>28.8135593220339</v>
      </c>
    </row>
    <row r="28" spans="1:11" s="3" customFormat="1">
      <c r="A28" s="1">
        <v>2011</v>
      </c>
      <c r="B28" s="2" t="s">
        <v>59</v>
      </c>
      <c r="C28" s="2" t="s">
        <v>71</v>
      </c>
      <c r="D28" s="1">
        <v>3</v>
      </c>
      <c r="E28" s="1">
        <v>16</v>
      </c>
      <c r="F28" s="1">
        <v>12</v>
      </c>
      <c r="G28" s="1">
        <v>26</v>
      </c>
      <c r="H28" s="1">
        <v>54</v>
      </c>
      <c r="I28" s="5">
        <f t="shared" si="0"/>
        <v>29.62962962962963</v>
      </c>
      <c r="J28" s="5">
        <f t="shared" si="1"/>
        <v>22.222222222222221</v>
      </c>
      <c r="K28" s="5">
        <f t="shared" si="2"/>
        <v>48.148148148148145</v>
      </c>
    </row>
    <row r="29" spans="1:11" s="3" customFormat="1">
      <c r="A29" s="1">
        <v>2011</v>
      </c>
      <c r="B29" s="2" t="s">
        <v>59</v>
      </c>
      <c r="C29" s="2" t="s">
        <v>71</v>
      </c>
      <c r="D29" s="1">
        <v>4</v>
      </c>
      <c r="E29" s="1">
        <v>33</v>
      </c>
      <c r="F29" s="1">
        <v>5</v>
      </c>
      <c r="G29" s="1">
        <v>50</v>
      </c>
      <c r="H29" s="1">
        <v>88</v>
      </c>
      <c r="I29" s="5">
        <f t="shared" si="0"/>
        <v>37.5</v>
      </c>
      <c r="J29" s="5">
        <f t="shared" si="1"/>
        <v>5.6818181818181817</v>
      </c>
      <c r="K29" s="5">
        <f t="shared" si="2"/>
        <v>56.81818181818182</v>
      </c>
    </row>
    <row r="30" spans="1:11" s="3" customFormat="1">
      <c r="A30" s="1">
        <v>2011</v>
      </c>
      <c r="B30" s="2" t="s">
        <v>59</v>
      </c>
      <c r="C30" s="2" t="s">
        <v>72</v>
      </c>
      <c r="D30" s="1">
        <v>1</v>
      </c>
      <c r="E30" s="1">
        <v>101</v>
      </c>
      <c r="F30" s="1">
        <v>11</v>
      </c>
      <c r="G30" s="1">
        <v>13</v>
      </c>
      <c r="H30" s="1">
        <v>125</v>
      </c>
      <c r="I30" s="5">
        <f t="shared" si="0"/>
        <v>80.8</v>
      </c>
      <c r="J30" s="5">
        <f t="shared" si="1"/>
        <v>8.8000000000000007</v>
      </c>
      <c r="K30" s="5">
        <f t="shared" si="2"/>
        <v>10.4</v>
      </c>
    </row>
    <row r="31" spans="1:11" s="3" customFormat="1">
      <c r="A31" s="1">
        <v>2011</v>
      </c>
      <c r="B31" s="2" t="s">
        <v>59</v>
      </c>
      <c r="C31" s="2" t="s">
        <v>72</v>
      </c>
      <c r="D31" s="1">
        <v>2</v>
      </c>
      <c r="E31" s="1">
        <v>79</v>
      </c>
      <c r="F31" s="1">
        <v>13</v>
      </c>
      <c r="G31" s="1">
        <v>6</v>
      </c>
      <c r="H31" s="1">
        <v>98</v>
      </c>
      <c r="I31" s="5">
        <f t="shared" si="0"/>
        <v>80.612244897959187</v>
      </c>
      <c r="J31" s="5">
        <f t="shared" si="1"/>
        <v>13.26530612244898</v>
      </c>
      <c r="K31" s="5">
        <f t="shared" si="2"/>
        <v>6.1224489795918364</v>
      </c>
    </row>
    <row r="32" spans="1:11" s="3" customFormat="1">
      <c r="A32" s="1">
        <v>2011</v>
      </c>
      <c r="B32" s="2" t="s">
        <v>59</v>
      </c>
      <c r="C32" s="2" t="s">
        <v>73</v>
      </c>
      <c r="D32" s="1">
        <v>1</v>
      </c>
      <c r="E32" s="1">
        <v>102</v>
      </c>
      <c r="F32" s="1">
        <v>8</v>
      </c>
      <c r="G32" s="1">
        <v>10</v>
      </c>
      <c r="H32" s="1">
        <v>120</v>
      </c>
      <c r="I32" s="5">
        <f t="shared" si="0"/>
        <v>85</v>
      </c>
      <c r="J32" s="5">
        <f t="shared" si="1"/>
        <v>6.666666666666667</v>
      </c>
      <c r="K32" s="5">
        <f t="shared" si="2"/>
        <v>8.3333333333333339</v>
      </c>
    </row>
    <row r="33" spans="1:11" s="3" customFormat="1">
      <c r="A33" s="1">
        <v>2011</v>
      </c>
      <c r="B33" s="2" t="s">
        <v>59</v>
      </c>
      <c r="C33" s="2" t="s">
        <v>73</v>
      </c>
      <c r="D33" s="1">
        <v>2</v>
      </c>
      <c r="E33" s="1">
        <v>85</v>
      </c>
      <c r="F33" s="1">
        <v>11</v>
      </c>
      <c r="G33" s="1">
        <v>14</v>
      </c>
      <c r="H33" s="1">
        <v>110</v>
      </c>
      <c r="I33" s="5">
        <f t="shared" si="0"/>
        <v>77.272727272727266</v>
      </c>
      <c r="J33" s="5">
        <f t="shared" si="1"/>
        <v>10</v>
      </c>
      <c r="K33" s="5">
        <f t="shared" si="2"/>
        <v>12.727272727272727</v>
      </c>
    </row>
    <row r="34" spans="1:11" s="3" customFormat="1">
      <c r="A34" s="1">
        <v>2011</v>
      </c>
      <c r="B34" s="2" t="s">
        <v>59</v>
      </c>
      <c r="C34" s="2" t="s">
        <v>73</v>
      </c>
      <c r="D34" s="1">
        <v>4</v>
      </c>
      <c r="E34" s="1">
        <v>4</v>
      </c>
      <c r="F34" s="1">
        <v>0</v>
      </c>
      <c r="G34" s="1">
        <v>1</v>
      </c>
      <c r="H34" s="1">
        <v>5</v>
      </c>
      <c r="I34" s="5">
        <f t="shared" si="0"/>
        <v>80</v>
      </c>
      <c r="J34" s="5">
        <f t="shared" si="1"/>
        <v>0</v>
      </c>
      <c r="K34" s="5">
        <f t="shared" si="2"/>
        <v>20</v>
      </c>
    </row>
    <row r="35" spans="1:11" s="3" customFormat="1">
      <c r="A35" s="1">
        <v>2011</v>
      </c>
      <c r="B35" s="2" t="s">
        <v>59</v>
      </c>
      <c r="C35" s="2" t="s">
        <v>74</v>
      </c>
      <c r="D35" s="1">
        <v>1</v>
      </c>
      <c r="E35" s="1">
        <v>146</v>
      </c>
      <c r="F35" s="1">
        <v>33</v>
      </c>
      <c r="G35" s="1">
        <v>17</v>
      </c>
      <c r="H35" s="1">
        <v>196</v>
      </c>
      <c r="I35" s="5">
        <f t="shared" si="0"/>
        <v>74.489795918367349</v>
      </c>
      <c r="J35" s="5">
        <f t="shared" si="1"/>
        <v>16.836734693877553</v>
      </c>
      <c r="K35" s="5">
        <f t="shared" si="2"/>
        <v>8.6734693877551017</v>
      </c>
    </row>
    <row r="36" spans="1:11" s="3" customFormat="1">
      <c r="A36" s="1">
        <v>2011</v>
      </c>
      <c r="B36" s="2" t="s">
        <v>59</v>
      </c>
      <c r="C36" s="2" t="s">
        <v>74</v>
      </c>
      <c r="D36" s="1">
        <v>2</v>
      </c>
      <c r="E36" s="1">
        <v>52</v>
      </c>
      <c r="F36" s="1">
        <v>5</v>
      </c>
      <c r="G36" s="1">
        <v>5</v>
      </c>
      <c r="H36" s="1">
        <v>62</v>
      </c>
      <c r="I36" s="5">
        <f t="shared" si="0"/>
        <v>83.870967741935488</v>
      </c>
      <c r="J36" s="5">
        <f t="shared" si="1"/>
        <v>8.064516129032258</v>
      </c>
      <c r="K36" s="5">
        <f t="shared" si="2"/>
        <v>8.064516129032258</v>
      </c>
    </row>
    <row r="37" spans="1:11" s="3" customFormat="1">
      <c r="A37" s="1">
        <v>2011</v>
      </c>
      <c r="B37" s="2" t="s">
        <v>59</v>
      </c>
      <c r="C37" s="2" t="s">
        <v>75</v>
      </c>
      <c r="D37" s="1">
        <v>1</v>
      </c>
      <c r="E37" s="1">
        <v>128</v>
      </c>
      <c r="F37" s="1">
        <v>10</v>
      </c>
      <c r="G37" s="1">
        <v>13</v>
      </c>
      <c r="H37" s="1">
        <v>151</v>
      </c>
      <c r="I37" s="5">
        <f t="shared" si="0"/>
        <v>84.768211920529808</v>
      </c>
      <c r="J37" s="5">
        <f t="shared" si="1"/>
        <v>6.6225165562913908</v>
      </c>
      <c r="K37" s="5">
        <f t="shared" si="2"/>
        <v>8.6092715231788084</v>
      </c>
    </row>
    <row r="38" spans="1:11" s="3" customFormat="1">
      <c r="A38" s="1">
        <v>2011</v>
      </c>
      <c r="B38" s="2" t="s">
        <v>59</v>
      </c>
      <c r="C38" s="2" t="s">
        <v>75</v>
      </c>
      <c r="D38" s="1">
        <v>2</v>
      </c>
      <c r="E38" s="1">
        <v>88</v>
      </c>
      <c r="F38" s="1">
        <v>10</v>
      </c>
      <c r="G38" s="1">
        <v>21</v>
      </c>
      <c r="H38" s="1">
        <v>119</v>
      </c>
      <c r="I38" s="5">
        <f t="shared" si="0"/>
        <v>73.949579831932766</v>
      </c>
      <c r="J38" s="5">
        <f t="shared" si="1"/>
        <v>8.4033613445378155</v>
      </c>
      <c r="K38" s="5">
        <f t="shared" si="2"/>
        <v>17.647058823529413</v>
      </c>
    </row>
    <row r="39" spans="1:11" s="3" customFormat="1">
      <c r="A39" s="1">
        <v>2011</v>
      </c>
      <c r="B39" s="2" t="s">
        <v>59</v>
      </c>
      <c r="C39" s="2" t="s">
        <v>76</v>
      </c>
      <c r="D39" s="1">
        <v>1</v>
      </c>
      <c r="E39" s="1">
        <v>66</v>
      </c>
      <c r="F39" s="1">
        <v>19</v>
      </c>
      <c r="G39" s="1">
        <v>7</v>
      </c>
      <c r="H39" s="1">
        <v>92</v>
      </c>
      <c r="I39" s="5">
        <f t="shared" si="0"/>
        <v>71.739130434782609</v>
      </c>
      <c r="J39" s="5">
        <f t="shared" si="1"/>
        <v>20.652173913043477</v>
      </c>
      <c r="K39" s="5">
        <f t="shared" si="2"/>
        <v>7.6086956521739131</v>
      </c>
    </row>
    <row r="40" spans="1:11" s="3" customFormat="1">
      <c r="A40" s="1">
        <v>2011</v>
      </c>
      <c r="B40" s="2" t="s">
        <v>59</v>
      </c>
      <c r="C40" s="2" t="s">
        <v>76</v>
      </c>
      <c r="D40" s="1">
        <v>2</v>
      </c>
      <c r="E40" s="1">
        <v>11</v>
      </c>
      <c r="F40" s="1">
        <v>10</v>
      </c>
      <c r="G40" s="1">
        <v>1</v>
      </c>
      <c r="H40" s="1">
        <v>22</v>
      </c>
      <c r="I40" s="5">
        <f t="shared" si="0"/>
        <v>50</v>
      </c>
      <c r="J40" s="5">
        <f t="shared" si="1"/>
        <v>45.454545454545453</v>
      </c>
      <c r="K40" s="5">
        <f t="shared" si="2"/>
        <v>4.5454545454545459</v>
      </c>
    </row>
    <row r="41" spans="1:11" s="3" customFormat="1">
      <c r="A41" s="1">
        <v>2011</v>
      </c>
      <c r="B41" s="2" t="s">
        <v>59</v>
      </c>
      <c r="C41" s="2" t="s">
        <v>76</v>
      </c>
      <c r="D41" s="1">
        <v>3</v>
      </c>
      <c r="E41" s="1">
        <v>0</v>
      </c>
      <c r="F41" s="1">
        <v>0</v>
      </c>
      <c r="G41" s="1">
        <v>1</v>
      </c>
      <c r="H41" s="1">
        <v>1</v>
      </c>
      <c r="I41" s="5">
        <f t="shared" si="0"/>
        <v>0</v>
      </c>
      <c r="J41" s="5">
        <f t="shared" si="1"/>
        <v>0</v>
      </c>
      <c r="K41" s="5">
        <f t="shared" si="2"/>
        <v>100</v>
      </c>
    </row>
    <row r="42" spans="1:11" s="3" customFormat="1">
      <c r="A42" s="1">
        <v>2011</v>
      </c>
      <c r="B42" s="2" t="s">
        <v>59</v>
      </c>
      <c r="C42" s="2" t="s">
        <v>76</v>
      </c>
      <c r="D42" s="1">
        <v>4</v>
      </c>
      <c r="E42" s="1">
        <v>25</v>
      </c>
      <c r="F42" s="1">
        <v>16</v>
      </c>
      <c r="G42" s="1">
        <v>14</v>
      </c>
      <c r="H42" s="1">
        <v>55</v>
      </c>
      <c r="I42" s="5">
        <f t="shared" si="0"/>
        <v>45.454545454545453</v>
      </c>
      <c r="J42" s="5">
        <f t="shared" si="1"/>
        <v>29.09090909090909</v>
      </c>
      <c r="K42" s="5">
        <f t="shared" si="2"/>
        <v>25.454545454545453</v>
      </c>
    </row>
    <row r="43" spans="1:11" s="3" customFormat="1">
      <c r="A43" s="1">
        <v>2011</v>
      </c>
      <c r="B43" s="2" t="s">
        <v>59</v>
      </c>
      <c r="C43" s="2" t="s">
        <v>77</v>
      </c>
      <c r="D43" s="1">
        <v>1</v>
      </c>
      <c r="E43" s="1">
        <v>62</v>
      </c>
      <c r="F43" s="1">
        <v>6</v>
      </c>
      <c r="G43" s="1">
        <v>3</v>
      </c>
      <c r="H43" s="1">
        <v>71</v>
      </c>
      <c r="I43" s="5">
        <f t="shared" si="0"/>
        <v>87.323943661971825</v>
      </c>
      <c r="J43" s="5">
        <f t="shared" si="1"/>
        <v>8.4507042253521121</v>
      </c>
      <c r="K43" s="5">
        <f t="shared" si="2"/>
        <v>4.225352112676056</v>
      </c>
    </row>
    <row r="44" spans="1:11" s="3" customFormat="1">
      <c r="A44" s="1">
        <v>2011</v>
      </c>
      <c r="B44" s="2" t="s">
        <v>59</v>
      </c>
      <c r="C44" s="2" t="s">
        <v>78</v>
      </c>
      <c r="D44" s="1">
        <v>1</v>
      </c>
      <c r="E44" s="1">
        <v>189</v>
      </c>
      <c r="F44" s="1">
        <v>28</v>
      </c>
      <c r="G44" s="1">
        <v>22</v>
      </c>
      <c r="H44" s="1">
        <v>239</v>
      </c>
      <c r="I44" s="5">
        <f t="shared" si="0"/>
        <v>79.079497907949786</v>
      </c>
      <c r="J44" s="5">
        <f t="shared" si="1"/>
        <v>11.715481171548117</v>
      </c>
      <c r="K44" s="5">
        <f t="shared" si="2"/>
        <v>9.2050209205020916</v>
      </c>
    </row>
    <row r="45" spans="1:11" s="3" customFormat="1">
      <c r="A45" s="1">
        <v>2011</v>
      </c>
      <c r="B45" s="2" t="s">
        <v>59</v>
      </c>
      <c r="C45" s="2" t="s">
        <v>78</v>
      </c>
      <c r="D45" s="1">
        <v>2</v>
      </c>
      <c r="E45" s="1">
        <v>81</v>
      </c>
      <c r="F45" s="1">
        <v>17</v>
      </c>
      <c r="G45" s="1">
        <v>5</v>
      </c>
      <c r="H45" s="1">
        <v>103</v>
      </c>
      <c r="I45" s="5">
        <f t="shared" si="0"/>
        <v>78.640776699029132</v>
      </c>
      <c r="J45" s="5">
        <f t="shared" si="1"/>
        <v>16.50485436893204</v>
      </c>
      <c r="K45" s="5">
        <f t="shared" si="2"/>
        <v>4.8543689320388346</v>
      </c>
    </row>
    <row r="46" spans="1:11" s="3" customFormat="1">
      <c r="A46" s="1">
        <v>2011</v>
      </c>
      <c r="B46" s="2" t="s">
        <v>59</v>
      </c>
      <c r="C46" s="2" t="s">
        <v>79</v>
      </c>
      <c r="D46" s="1">
        <v>1</v>
      </c>
      <c r="E46" s="1">
        <v>108</v>
      </c>
      <c r="F46" s="1">
        <v>6</v>
      </c>
      <c r="G46" s="1">
        <v>8</v>
      </c>
      <c r="H46" s="1">
        <v>122</v>
      </c>
      <c r="I46" s="5">
        <f t="shared" si="0"/>
        <v>88.52459016393442</v>
      </c>
      <c r="J46" s="5">
        <f t="shared" si="1"/>
        <v>4.918032786885246</v>
      </c>
      <c r="K46" s="5">
        <f t="shared" si="2"/>
        <v>6.557377049180328</v>
      </c>
    </row>
    <row r="47" spans="1:11" s="3" customFormat="1">
      <c r="A47" s="1">
        <v>2011</v>
      </c>
      <c r="B47" s="2" t="s">
        <v>59</v>
      </c>
      <c r="C47" s="2" t="s">
        <v>79</v>
      </c>
      <c r="D47" s="1">
        <v>2</v>
      </c>
      <c r="E47" s="1">
        <v>70</v>
      </c>
      <c r="F47" s="1">
        <v>8</v>
      </c>
      <c r="G47" s="1">
        <v>7</v>
      </c>
      <c r="H47" s="1">
        <v>85</v>
      </c>
      <c r="I47" s="5">
        <f t="shared" si="0"/>
        <v>82.352941176470594</v>
      </c>
      <c r="J47" s="5">
        <f t="shared" si="1"/>
        <v>9.4117647058823533</v>
      </c>
      <c r="K47" s="5">
        <f t="shared" si="2"/>
        <v>8.235294117647058</v>
      </c>
    </row>
    <row r="48" spans="1:11" s="3" customFormat="1">
      <c r="A48" s="1">
        <v>2011</v>
      </c>
      <c r="B48" s="2" t="s">
        <v>59</v>
      </c>
      <c r="C48" s="2" t="s">
        <v>80</v>
      </c>
      <c r="D48" s="1">
        <v>1</v>
      </c>
      <c r="E48" s="1">
        <v>183</v>
      </c>
      <c r="F48" s="1">
        <v>15</v>
      </c>
      <c r="G48" s="1">
        <v>18</v>
      </c>
      <c r="H48" s="1">
        <v>216</v>
      </c>
      <c r="I48" s="5">
        <f t="shared" si="0"/>
        <v>84.722222222222229</v>
      </c>
      <c r="J48" s="5">
        <f t="shared" si="1"/>
        <v>6.9444444444444446</v>
      </c>
      <c r="K48" s="5">
        <f t="shared" si="2"/>
        <v>8.3333333333333339</v>
      </c>
    </row>
    <row r="49" spans="1:11" s="3" customFormat="1">
      <c r="A49" s="1">
        <v>2011</v>
      </c>
      <c r="B49" s="2" t="s">
        <v>59</v>
      </c>
      <c r="C49" s="2" t="s">
        <v>80</v>
      </c>
      <c r="D49" s="1">
        <v>2</v>
      </c>
      <c r="E49" s="1">
        <v>111</v>
      </c>
      <c r="F49" s="1">
        <v>13</v>
      </c>
      <c r="G49" s="1">
        <v>9</v>
      </c>
      <c r="H49" s="1">
        <v>133</v>
      </c>
      <c r="I49" s="5">
        <f t="shared" si="0"/>
        <v>83.458646616541358</v>
      </c>
      <c r="J49" s="5">
        <f t="shared" si="1"/>
        <v>9.7744360902255636</v>
      </c>
      <c r="K49" s="5">
        <f t="shared" si="2"/>
        <v>6.7669172932330826</v>
      </c>
    </row>
    <row r="50" spans="1:11" s="3" customFormat="1">
      <c r="A50" s="1">
        <v>2011</v>
      </c>
      <c r="B50" s="2" t="s">
        <v>59</v>
      </c>
      <c r="C50" s="2" t="s">
        <v>81</v>
      </c>
      <c r="D50" s="1">
        <v>1</v>
      </c>
      <c r="E50" s="1">
        <v>76</v>
      </c>
      <c r="F50" s="1">
        <v>5</v>
      </c>
      <c r="G50" s="1">
        <v>16</v>
      </c>
      <c r="H50" s="1">
        <v>97</v>
      </c>
      <c r="I50" s="5">
        <f t="shared" si="0"/>
        <v>78.350515463917532</v>
      </c>
      <c r="J50" s="5">
        <f t="shared" si="1"/>
        <v>5.1546391752577323</v>
      </c>
      <c r="K50" s="5">
        <f t="shared" si="2"/>
        <v>16.494845360824741</v>
      </c>
    </row>
    <row r="51" spans="1:11" s="3" customFormat="1">
      <c r="A51" s="1">
        <v>2011</v>
      </c>
      <c r="B51" s="2" t="s">
        <v>59</v>
      </c>
      <c r="C51" s="2" t="s">
        <v>81</v>
      </c>
      <c r="D51" s="1">
        <v>2</v>
      </c>
      <c r="E51" s="1">
        <v>75</v>
      </c>
      <c r="F51" s="1">
        <v>17</v>
      </c>
      <c r="G51" s="1">
        <v>10</v>
      </c>
      <c r="H51" s="1">
        <v>102</v>
      </c>
      <c r="I51" s="5">
        <f t="shared" si="0"/>
        <v>73.529411764705884</v>
      </c>
      <c r="J51" s="5">
        <f t="shared" si="1"/>
        <v>16.666666666666668</v>
      </c>
      <c r="K51" s="5">
        <f t="shared" si="2"/>
        <v>9.8039215686274517</v>
      </c>
    </row>
    <row r="52" spans="1:11" s="3" customFormat="1">
      <c r="A52" s="1">
        <v>2011</v>
      </c>
      <c r="B52" s="2" t="s">
        <v>59</v>
      </c>
      <c r="C52" s="2" t="s">
        <v>81</v>
      </c>
      <c r="D52" s="1">
        <v>3</v>
      </c>
      <c r="E52" s="1">
        <v>1</v>
      </c>
      <c r="F52" s="1">
        <v>0</v>
      </c>
      <c r="G52" s="1">
        <v>0</v>
      </c>
      <c r="H52" s="1">
        <v>1</v>
      </c>
      <c r="I52" s="5">
        <f t="shared" si="0"/>
        <v>100</v>
      </c>
      <c r="J52" s="5">
        <f t="shared" si="1"/>
        <v>0</v>
      </c>
      <c r="K52" s="5">
        <f t="shared" si="2"/>
        <v>0</v>
      </c>
    </row>
    <row r="53" spans="1:11" s="3" customFormat="1">
      <c r="A53" s="1">
        <v>2011</v>
      </c>
      <c r="B53" s="2" t="s">
        <v>59</v>
      </c>
      <c r="C53" s="2" t="s">
        <v>81</v>
      </c>
      <c r="D53" s="1">
        <v>4</v>
      </c>
      <c r="E53" s="1">
        <v>34</v>
      </c>
      <c r="F53" s="1">
        <v>3</v>
      </c>
      <c r="G53" s="1">
        <v>7</v>
      </c>
      <c r="H53" s="1">
        <v>44</v>
      </c>
      <c r="I53" s="5">
        <f t="shared" si="0"/>
        <v>77.272727272727266</v>
      </c>
      <c r="J53" s="5">
        <f t="shared" si="1"/>
        <v>6.8181818181818183</v>
      </c>
      <c r="K53" s="5">
        <f t="shared" si="2"/>
        <v>15.909090909090908</v>
      </c>
    </row>
    <row r="54" spans="1:11" s="3" customFormat="1">
      <c r="A54" s="1">
        <v>2011</v>
      </c>
      <c r="B54" s="2" t="s">
        <v>59</v>
      </c>
      <c r="C54" s="2" t="s">
        <v>82</v>
      </c>
      <c r="D54" s="1">
        <v>1</v>
      </c>
      <c r="E54" s="1">
        <v>43</v>
      </c>
      <c r="F54" s="1">
        <v>14</v>
      </c>
      <c r="G54" s="1">
        <v>14</v>
      </c>
      <c r="H54" s="1">
        <v>71</v>
      </c>
      <c r="I54" s="5">
        <f t="shared" si="0"/>
        <v>60.563380281690144</v>
      </c>
      <c r="J54" s="5">
        <f t="shared" si="1"/>
        <v>19.718309859154928</v>
      </c>
      <c r="K54" s="5">
        <f t="shared" si="2"/>
        <v>19.718309859154928</v>
      </c>
    </row>
    <row r="55" spans="1:11" s="3" customFormat="1">
      <c r="A55" s="1">
        <v>2011</v>
      </c>
      <c r="B55" s="2" t="s">
        <v>59</v>
      </c>
      <c r="C55" s="2" t="s">
        <v>82</v>
      </c>
      <c r="D55" s="1">
        <v>2</v>
      </c>
      <c r="E55" s="1">
        <v>23</v>
      </c>
      <c r="F55" s="1">
        <v>12</v>
      </c>
      <c r="G55" s="1">
        <v>7</v>
      </c>
      <c r="H55" s="1">
        <v>42</v>
      </c>
      <c r="I55" s="5">
        <f t="shared" si="0"/>
        <v>54.761904761904759</v>
      </c>
      <c r="J55" s="5">
        <f t="shared" si="1"/>
        <v>28.571428571428573</v>
      </c>
      <c r="K55" s="5">
        <f t="shared" si="2"/>
        <v>16.666666666666668</v>
      </c>
    </row>
    <row r="56" spans="1:11" s="3" customFormat="1">
      <c r="A56" s="1">
        <v>2011</v>
      </c>
      <c r="B56" s="2" t="s">
        <v>59</v>
      </c>
      <c r="C56" s="2" t="s">
        <v>83</v>
      </c>
      <c r="D56" s="1">
        <v>1</v>
      </c>
      <c r="E56" s="1">
        <v>138</v>
      </c>
      <c r="F56" s="1">
        <v>18</v>
      </c>
      <c r="G56" s="1">
        <v>18</v>
      </c>
      <c r="H56" s="1">
        <v>174</v>
      </c>
      <c r="I56" s="5">
        <f t="shared" si="0"/>
        <v>79.310344827586206</v>
      </c>
      <c r="J56" s="5">
        <f t="shared" si="1"/>
        <v>10.344827586206897</v>
      </c>
      <c r="K56" s="5">
        <f t="shared" si="2"/>
        <v>10.344827586206897</v>
      </c>
    </row>
    <row r="57" spans="1:11" s="3" customFormat="1">
      <c r="A57" s="1">
        <v>2011</v>
      </c>
      <c r="B57" s="2" t="s">
        <v>59</v>
      </c>
      <c r="C57" s="2" t="s">
        <v>83</v>
      </c>
      <c r="D57" s="1">
        <v>2</v>
      </c>
      <c r="E57" s="1">
        <v>117</v>
      </c>
      <c r="F57" s="1">
        <v>26</v>
      </c>
      <c r="G57" s="1">
        <v>24</v>
      </c>
      <c r="H57" s="1">
        <v>167</v>
      </c>
      <c r="I57" s="5">
        <f t="shared" si="0"/>
        <v>70.059880239520965</v>
      </c>
      <c r="J57" s="5">
        <f t="shared" si="1"/>
        <v>15.568862275449101</v>
      </c>
      <c r="K57" s="5">
        <f t="shared" si="2"/>
        <v>14.37125748502994</v>
      </c>
    </row>
    <row r="58" spans="1:11" s="3" customFormat="1">
      <c r="A58" s="1">
        <v>2011</v>
      </c>
      <c r="B58" s="2" t="s">
        <v>59</v>
      </c>
      <c r="C58" s="2" t="s">
        <v>83</v>
      </c>
      <c r="D58" s="1">
        <v>4</v>
      </c>
      <c r="E58" s="1">
        <v>37</v>
      </c>
      <c r="F58" s="1">
        <v>0</v>
      </c>
      <c r="G58" s="1">
        <v>9</v>
      </c>
      <c r="H58" s="1">
        <v>46</v>
      </c>
      <c r="I58" s="5">
        <f t="shared" si="0"/>
        <v>80.434782608695656</v>
      </c>
      <c r="J58" s="5">
        <f t="shared" si="1"/>
        <v>0</v>
      </c>
      <c r="K58" s="5">
        <f t="shared" si="2"/>
        <v>19.565217391304348</v>
      </c>
    </row>
    <row r="59" spans="1:11" s="3" customFormat="1">
      <c r="A59" s="1">
        <v>2011</v>
      </c>
      <c r="B59" s="2" t="s">
        <v>59</v>
      </c>
      <c r="C59" s="2" t="s">
        <v>84</v>
      </c>
      <c r="D59" s="1">
        <v>1</v>
      </c>
      <c r="E59" s="1">
        <v>5</v>
      </c>
      <c r="F59" s="1">
        <v>0</v>
      </c>
      <c r="G59" s="1">
        <v>1</v>
      </c>
      <c r="H59" s="1">
        <v>6</v>
      </c>
      <c r="I59" s="5">
        <f t="shared" si="0"/>
        <v>83.333333333333329</v>
      </c>
      <c r="J59" s="5">
        <f t="shared" si="1"/>
        <v>0</v>
      </c>
      <c r="K59" s="5">
        <f t="shared" si="2"/>
        <v>16.666666666666668</v>
      </c>
    </row>
    <row r="60" spans="1:11" s="3" customFormat="1">
      <c r="A60" s="1">
        <v>2011</v>
      </c>
      <c r="B60" s="2" t="s">
        <v>59</v>
      </c>
      <c r="C60" s="2" t="s">
        <v>85</v>
      </c>
      <c r="D60" s="1">
        <v>1</v>
      </c>
      <c r="E60" s="1">
        <v>112</v>
      </c>
      <c r="F60" s="1">
        <v>19</v>
      </c>
      <c r="G60" s="1">
        <v>57</v>
      </c>
      <c r="H60" s="1">
        <v>188</v>
      </c>
      <c r="I60" s="5">
        <f t="shared" si="0"/>
        <v>59.574468085106382</v>
      </c>
      <c r="J60" s="5">
        <f t="shared" si="1"/>
        <v>10.106382978723405</v>
      </c>
      <c r="K60" s="5">
        <f t="shared" si="2"/>
        <v>30.319148936170212</v>
      </c>
    </row>
    <row r="61" spans="1:11" s="3" customFormat="1">
      <c r="A61" s="1">
        <v>2011</v>
      </c>
      <c r="B61" s="2" t="s">
        <v>59</v>
      </c>
      <c r="C61" s="2" t="s">
        <v>85</v>
      </c>
      <c r="D61" s="1">
        <v>2</v>
      </c>
      <c r="E61" s="1">
        <v>111</v>
      </c>
      <c r="F61" s="1">
        <v>22</v>
      </c>
      <c r="G61" s="1">
        <v>17</v>
      </c>
      <c r="H61" s="1">
        <v>150</v>
      </c>
      <c r="I61" s="5">
        <f t="shared" si="0"/>
        <v>74</v>
      </c>
      <c r="J61" s="5">
        <f t="shared" si="1"/>
        <v>14.666666666666666</v>
      </c>
      <c r="K61" s="5">
        <f t="shared" si="2"/>
        <v>11.333333333333334</v>
      </c>
    </row>
    <row r="62" spans="1:11" s="3" customFormat="1">
      <c r="A62" s="1">
        <v>2011</v>
      </c>
      <c r="B62" s="2" t="s">
        <v>59</v>
      </c>
      <c r="C62" s="2" t="s">
        <v>85</v>
      </c>
      <c r="D62" s="1">
        <v>3</v>
      </c>
      <c r="E62" s="1">
        <v>110</v>
      </c>
      <c r="F62" s="1">
        <v>11</v>
      </c>
      <c r="G62" s="1">
        <v>48</v>
      </c>
      <c r="H62" s="1">
        <v>169</v>
      </c>
      <c r="I62" s="5">
        <f t="shared" si="0"/>
        <v>65.088757396449708</v>
      </c>
      <c r="J62" s="5">
        <f t="shared" si="1"/>
        <v>6.5088757396449708</v>
      </c>
      <c r="K62" s="5">
        <f t="shared" si="2"/>
        <v>28.402366863905325</v>
      </c>
    </row>
    <row r="63" spans="1:11" s="3" customFormat="1">
      <c r="A63" s="1">
        <v>2011</v>
      </c>
      <c r="B63" s="2" t="s">
        <v>59</v>
      </c>
      <c r="C63" s="2" t="s">
        <v>85</v>
      </c>
      <c r="D63" s="1">
        <v>4</v>
      </c>
      <c r="E63" s="1">
        <v>29</v>
      </c>
      <c r="F63" s="1">
        <v>6</v>
      </c>
      <c r="G63" s="1">
        <v>32</v>
      </c>
      <c r="H63" s="1">
        <v>67</v>
      </c>
      <c r="I63" s="5">
        <f t="shared" si="0"/>
        <v>43.28358208955224</v>
      </c>
      <c r="J63" s="5">
        <f t="shared" si="1"/>
        <v>8.9552238805970141</v>
      </c>
      <c r="K63" s="5">
        <f t="shared" si="2"/>
        <v>47.761194029850749</v>
      </c>
    </row>
    <row r="64" spans="1:11" s="3" customFormat="1">
      <c r="A64" s="1">
        <v>2011</v>
      </c>
      <c r="B64" s="2" t="s">
        <v>59</v>
      </c>
      <c r="C64" s="2" t="s">
        <v>86</v>
      </c>
      <c r="D64" s="1">
        <v>1</v>
      </c>
      <c r="E64" s="1">
        <v>75</v>
      </c>
      <c r="F64" s="1">
        <v>4</v>
      </c>
      <c r="G64" s="1">
        <v>9</v>
      </c>
      <c r="H64" s="1">
        <v>88</v>
      </c>
      <c r="I64" s="5">
        <f t="shared" si="0"/>
        <v>85.227272727272734</v>
      </c>
      <c r="J64" s="5">
        <f t="shared" si="1"/>
        <v>4.5454545454545459</v>
      </c>
      <c r="K64" s="5">
        <f t="shared" si="2"/>
        <v>10.227272727272727</v>
      </c>
    </row>
    <row r="65" spans="1:11" s="3" customFormat="1">
      <c r="A65" s="1">
        <v>2011</v>
      </c>
      <c r="B65" s="2" t="s">
        <v>59</v>
      </c>
      <c r="C65" s="2" t="s">
        <v>86</v>
      </c>
      <c r="D65" s="1">
        <v>2</v>
      </c>
      <c r="E65" s="1">
        <v>55</v>
      </c>
      <c r="F65" s="1">
        <v>11</v>
      </c>
      <c r="G65" s="1">
        <v>6</v>
      </c>
      <c r="H65" s="1">
        <v>72</v>
      </c>
      <c r="I65" s="5">
        <f t="shared" si="0"/>
        <v>76.388888888888886</v>
      </c>
      <c r="J65" s="5">
        <f t="shared" si="1"/>
        <v>15.277777777777779</v>
      </c>
      <c r="K65" s="5">
        <f t="shared" si="2"/>
        <v>8.3333333333333339</v>
      </c>
    </row>
    <row r="66" spans="1:11" s="3" customFormat="1">
      <c r="A66" s="1">
        <v>2011</v>
      </c>
      <c r="B66" s="2" t="s">
        <v>59</v>
      </c>
      <c r="C66" s="2" t="s">
        <v>86</v>
      </c>
      <c r="D66" s="1">
        <v>3</v>
      </c>
      <c r="E66" s="1">
        <v>35</v>
      </c>
      <c r="F66" s="1">
        <v>13</v>
      </c>
      <c r="G66" s="1">
        <v>7</v>
      </c>
      <c r="H66" s="1">
        <v>55</v>
      </c>
      <c r="I66" s="5">
        <f t="shared" si="0"/>
        <v>63.636363636363633</v>
      </c>
      <c r="J66" s="5">
        <f t="shared" si="1"/>
        <v>23.636363636363637</v>
      </c>
      <c r="K66" s="5">
        <f t="shared" si="2"/>
        <v>12.727272727272727</v>
      </c>
    </row>
    <row r="67" spans="1:11" s="3" customFormat="1">
      <c r="A67" s="1">
        <v>2011</v>
      </c>
      <c r="B67" s="2" t="s">
        <v>59</v>
      </c>
      <c r="C67" s="2" t="s">
        <v>87</v>
      </c>
      <c r="D67" s="1">
        <v>1</v>
      </c>
      <c r="E67" s="1">
        <v>304</v>
      </c>
      <c r="F67" s="1">
        <v>42</v>
      </c>
      <c r="G67" s="1">
        <v>18</v>
      </c>
      <c r="H67" s="1">
        <v>364</v>
      </c>
      <c r="I67" s="5">
        <f t="shared" ref="I67:I130" si="3">(E67*100)/H67</f>
        <v>83.516483516483518</v>
      </c>
      <c r="J67" s="5">
        <f t="shared" ref="J67:J130" si="4">(F67*100)/H67</f>
        <v>11.538461538461538</v>
      </c>
      <c r="K67" s="5">
        <f t="shared" ref="K67:K130" si="5">(G67*100)/H67</f>
        <v>4.9450549450549453</v>
      </c>
    </row>
    <row r="68" spans="1:11" s="3" customFormat="1">
      <c r="A68" s="1">
        <v>2011</v>
      </c>
      <c r="B68" s="2" t="s">
        <v>59</v>
      </c>
      <c r="C68" s="2" t="s">
        <v>87</v>
      </c>
      <c r="D68" s="1">
        <v>2</v>
      </c>
      <c r="E68" s="1">
        <v>357</v>
      </c>
      <c r="F68" s="1">
        <v>56</v>
      </c>
      <c r="G68" s="1">
        <v>20</v>
      </c>
      <c r="H68" s="1">
        <v>433</v>
      </c>
      <c r="I68" s="5">
        <f t="shared" si="3"/>
        <v>82.448036951501152</v>
      </c>
      <c r="J68" s="5">
        <f t="shared" si="4"/>
        <v>12.933025404157044</v>
      </c>
      <c r="K68" s="5">
        <f t="shared" si="5"/>
        <v>4.6189376443418011</v>
      </c>
    </row>
    <row r="69" spans="1:11" s="3" customFormat="1">
      <c r="A69" s="1">
        <v>2011</v>
      </c>
      <c r="B69" s="2" t="s">
        <v>59</v>
      </c>
      <c r="C69" s="2" t="s">
        <v>88</v>
      </c>
      <c r="D69" s="1">
        <v>1</v>
      </c>
      <c r="E69" s="1">
        <v>64</v>
      </c>
      <c r="F69" s="1">
        <v>21</v>
      </c>
      <c r="G69" s="1">
        <v>9</v>
      </c>
      <c r="H69" s="1">
        <v>94</v>
      </c>
      <c r="I69" s="5">
        <f t="shared" si="3"/>
        <v>68.085106382978722</v>
      </c>
      <c r="J69" s="5">
        <f t="shared" si="4"/>
        <v>22.340425531914892</v>
      </c>
      <c r="K69" s="5">
        <f t="shared" si="5"/>
        <v>9.5744680851063837</v>
      </c>
    </row>
    <row r="70" spans="1:11" s="3" customFormat="1">
      <c r="A70" s="1">
        <v>2011</v>
      </c>
      <c r="B70" s="2" t="s">
        <v>59</v>
      </c>
      <c r="C70" s="2" t="s">
        <v>88</v>
      </c>
      <c r="D70" s="1">
        <v>2</v>
      </c>
      <c r="E70" s="1">
        <v>29</v>
      </c>
      <c r="F70" s="1">
        <v>11</v>
      </c>
      <c r="G70" s="1">
        <v>8</v>
      </c>
      <c r="H70" s="1">
        <v>48</v>
      </c>
      <c r="I70" s="5">
        <f t="shared" si="3"/>
        <v>60.416666666666664</v>
      </c>
      <c r="J70" s="5">
        <f t="shared" si="4"/>
        <v>22.916666666666668</v>
      </c>
      <c r="K70" s="5">
        <f t="shared" si="5"/>
        <v>16.666666666666668</v>
      </c>
    </row>
    <row r="71" spans="1:11" s="3" customFormat="1">
      <c r="A71" s="1">
        <v>2011</v>
      </c>
      <c r="B71" s="2" t="s">
        <v>59</v>
      </c>
      <c r="C71" s="2" t="s">
        <v>89</v>
      </c>
      <c r="D71" s="1">
        <v>1</v>
      </c>
      <c r="E71" s="1">
        <v>86</v>
      </c>
      <c r="F71" s="1">
        <v>14</v>
      </c>
      <c r="G71" s="1">
        <v>17</v>
      </c>
      <c r="H71" s="1">
        <v>117</v>
      </c>
      <c r="I71" s="5">
        <f t="shared" si="3"/>
        <v>73.504273504273499</v>
      </c>
      <c r="J71" s="5">
        <f t="shared" si="4"/>
        <v>11.965811965811966</v>
      </c>
      <c r="K71" s="5">
        <f t="shared" si="5"/>
        <v>14.52991452991453</v>
      </c>
    </row>
    <row r="72" spans="1:11" s="3" customFormat="1">
      <c r="A72" s="1">
        <v>2011</v>
      </c>
      <c r="B72" s="2" t="s">
        <v>59</v>
      </c>
      <c r="C72" s="2" t="s">
        <v>89</v>
      </c>
      <c r="D72" s="1">
        <v>2</v>
      </c>
      <c r="E72" s="1">
        <v>52</v>
      </c>
      <c r="F72" s="1">
        <v>7</v>
      </c>
      <c r="G72" s="1">
        <v>14</v>
      </c>
      <c r="H72" s="1">
        <v>73</v>
      </c>
      <c r="I72" s="5">
        <f t="shared" si="3"/>
        <v>71.232876712328761</v>
      </c>
      <c r="J72" s="5">
        <f t="shared" si="4"/>
        <v>9.5890410958904102</v>
      </c>
      <c r="K72" s="5">
        <f t="shared" si="5"/>
        <v>19.17808219178082</v>
      </c>
    </row>
    <row r="73" spans="1:11" s="3" customFormat="1">
      <c r="A73" s="1">
        <v>2011</v>
      </c>
      <c r="B73" s="2" t="s">
        <v>59</v>
      </c>
      <c r="C73" s="2" t="s">
        <v>90</v>
      </c>
      <c r="D73" s="1">
        <v>1</v>
      </c>
      <c r="E73" s="1">
        <v>361</v>
      </c>
      <c r="F73" s="1">
        <v>79</v>
      </c>
      <c r="G73" s="1">
        <v>66</v>
      </c>
      <c r="H73" s="1">
        <v>506</v>
      </c>
      <c r="I73" s="5">
        <f t="shared" si="3"/>
        <v>71.343873517786562</v>
      </c>
      <c r="J73" s="5">
        <f t="shared" si="4"/>
        <v>15.612648221343873</v>
      </c>
      <c r="K73" s="5">
        <f t="shared" si="5"/>
        <v>13.043478260869565</v>
      </c>
    </row>
    <row r="74" spans="1:11" s="3" customFormat="1">
      <c r="A74" s="1">
        <v>2011</v>
      </c>
      <c r="B74" s="2" t="s">
        <v>59</v>
      </c>
      <c r="C74" s="2" t="s">
        <v>90</v>
      </c>
      <c r="D74" s="1">
        <v>2</v>
      </c>
      <c r="E74" s="1">
        <v>222</v>
      </c>
      <c r="F74" s="1">
        <v>67</v>
      </c>
      <c r="G74" s="1">
        <v>48</v>
      </c>
      <c r="H74" s="1">
        <v>337</v>
      </c>
      <c r="I74" s="5">
        <f t="shared" si="3"/>
        <v>65.875370919881306</v>
      </c>
      <c r="J74" s="5">
        <f t="shared" si="4"/>
        <v>19.881305637982194</v>
      </c>
      <c r="K74" s="5">
        <f t="shared" si="5"/>
        <v>14.243323442136498</v>
      </c>
    </row>
    <row r="75" spans="1:11" s="3" customFormat="1">
      <c r="A75" s="1">
        <v>2011</v>
      </c>
      <c r="B75" s="2" t="s">
        <v>59</v>
      </c>
      <c r="C75" s="2" t="s">
        <v>91</v>
      </c>
      <c r="D75" s="1">
        <v>1</v>
      </c>
      <c r="E75" s="1">
        <v>33</v>
      </c>
      <c r="F75" s="1">
        <v>16</v>
      </c>
      <c r="G75" s="1">
        <v>17</v>
      </c>
      <c r="H75" s="1">
        <v>66</v>
      </c>
      <c r="I75" s="5">
        <f t="shared" si="3"/>
        <v>50</v>
      </c>
      <c r="J75" s="5">
        <f t="shared" si="4"/>
        <v>24.242424242424242</v>
      </c>
      <c r="K75" s="5">
        <f t="shared" si="5"/>
        <v>25.757575757575758</v>
      </c>
    </row>
    <row r="76" spans="1:11" s="3" customFormat="1">
      <c r="A76" s="1">
        <v>2011</v>
      </c>
      <c r="B76" s="2" t="s">
        <v>59</v>
      </c>
      <c r="C76" s="2" t="s">
        <v>91</v>
      </c>
      <c r="D76" s="1">
        <v>2</v>
      </c>
      <c r="E76" s="1">
        <v>30</v>
      </c>
      <c r="F76" s="1">
        <v>14</v>
      </c>
      <c r="G76" s="1">
        <v>6</v>
      </c>
      <c r="H76" s="1">
        <v>50</v>
      </c>
      <c r="I76" s="5">
        <f t="shared" si="3"/>
        <v>60</v>
      </c>
      <c r="J76" s="5">
        <f t="shared" si="4"/>
        <v>28</v>
      </c>
      <c r="K76" s="5">
        <f t="shared" si="5"/>
        <v>12</v>
      </c>
    </row>
    <row r="77" spans="1:11" s="3" customFormat="1">
      <c r="A77" s="1">
        <v>2011</v>
      </c>
      <c r="B77" s="2" t="s">
        <v>59</v>
      </c>
      <c r="C77" s="2" t="s">
        <v>92</v>
      </c>
      <c r="D77" s="1">
        <v>1</v>
      </c>
      <c r="E77" s="1">
        <v>168</v>
      </c>
      <c r="F77" s="1">
        <v>17</v>
      </c>
      <c r="G77" s="1">
        <v>39</v>
      </c>
      <c r="H77" s="1">
        <v>224</v>
      </c>
      <c r="I77" s="5">
        <f t="shared" si="3"/>
        <v>75</v>
      </c>
      <c r="J77" s="5">
        <f t="shared" si="4"/>
        <v>7.5892857142857144</v>
      </c>
      <c r="K77" s="5">
        <f t="shared" si="5"/>
        <v>17.410714285714285</v>
      </c>
    </row>
    <row r="78" spans="1:11" s="3" customFormat="1">
      <c r="A78" s="1">
        <v>2011</v>
      </c>
      <c r="B78" s="2" t="s">
        <v>59</v>
      </c>
      <c r="C78" s="2" t="s">
        <v>92</v>
      </c>
      <c r="D78" s="1">
        <v>2</v>
      </c>
      <c r="E78" s="1">
        <v>120</v>
      </c>
      <c r="F78" s="1">
        <v>19</v>
      </c>
      <c r="G78" s="1">
        <v>28</v>
      </c>
      <c r="H78" s="1">
        <v>167</v>
      </c>
      <c r="I78" s="5">
        <f t="shared" si="3"/>
        <v>71.856287425149702</v>
      </c>
      <c r="J78" s="5">
        <f t="shared" si="4"/>
        <v>11.377245508982035</v>
      </c>
      <c r="K78" s="5">
        <f t="shared" si="5"/>
        <v>16.766467065868262</v>
      </c>
    </row>
    <row r="79" spans="1:11" s="3" customFormat="1">
      <c r="A79" s="1">
        <v>2011</v>
      </c>
      <c r="B79" s="2" t="s">
        <v>59</v>
      </c>
      <c r="C79" s="2" t="s">
        <v>92</v>
      </c>
      <c r="D79" s="1">
        <v>3</v>
      </c>
      <c r="E79" s="1">
        <v>0</v>
      </c>
      <c r="F79" s="1">
        <v>0</v>
      </c>
      <c r="G79" s="1">
        <v>1</v>
      </c>
      <c r="H79" s="1">
        <v>1</v>
      </c>
      <c r="I79" s="5">
        <f t="shared" si="3"/>
        <v>0</v>
      </c>
      <c r="J79" s="5">
        <f t="shared" si="4"/>
        <v>0</v>
      </c>
      <c r="K79" s="5">
        <f t="shared" si="5"/>
        <v>100</v>
      </c>
    </row>
    <row r="80" spans="1:11" s="3" customFormat="1">
      <c r="A80" s="1">
        <v>2011</v>
      </c>
      <c r="B80" s="2" t="s">
        <v>59</v>
      </c>
      <c r="C80" s="2" t="s">
        <v>92</v>
      </c>
      <c r="D80" s="1">
        <v>4</v>
      </c>
      <c r="E80" s="1">
        <v>28</v>
      </c>
      <c r="F80" s="1">
        <v>4</v>
      </c>
      <c r="G80" s="1">
        <v>5</v>
      </c>
      <c r="H80" s="1">
        <v>37</v>
      </c>
      <c r="I80" s="5">
        <f t="shared" si="3"/>
        <v>75.675675675675677</v>
      </c>
      <c r="J80" s="5">
        <f t="shared" si="4"/>
        <v>10.810810810810811</v>
      </c>
      <c r="K80" s="5">
        <f t="shared" si="5"/>
        <v>13.513513513513514</v>
      </c>
    </row>
    <row r="81" spans="1:11" s="3" customFormat="1">
      <c r="A81" s="1">
        <v>2011</v>
      </c>
      <c r="B81" s="2" t="s">
        <v>59</v>
      </c>
      <c r="C81" s="2" t="s">
        <v>93</v>
      </c>
      <c r="D81" s="1">
        <v>1</v>
      </c>
      <c r="E81" s="1">
        <v>80</v>
      </c>
      <c r="F81" s="1">
        <v>25</v>
      </c>
      <c r="G81" s="1">
        <v>10</v>
      </c>
      <c r="H81" s="1">
        <v>115</v>
      </c>
      <c r="I81" s="5">
        <f t="shared" si="3"/>
        <v>69.565217391304344</v>
      </c>
      <c r="J81" s="5">
        <f t="shared" si="4"/>
        <v>21.739130434782609</v>
      </c>
      <c r="K81" s="5">
        <f t="shared" si="5"/>
        <v>8.695652173913043</v>
      </c>
    </row>
    <row r="82" spans="1:11" s="3" customFormat="1">
      <c r="A82" s="1">
        <v>2011</v>
      </c>
      <c r="B82" s="2" t="s">
        <v>59</v>
      </c>
      <c r="C82" s="2" t="s">
        <v>93</v>
      </c>
      <c r="D82" s="1">
        <v>2</v>
      </c>
      <c r="E82" s="1">
        <v>51</v>
      </c>
      <c r="F82" s="1">
        <v>13</v>
      </c>
      <c r="G82" s="1">
        <v>18</v>
      </c>
      <c r="H82" s="1">
        <v>82</v>
      </c>
      <c r="I82" s="5">
        <f t="shared" si="3"/>
        <v>62.195121951219512</v>
      </c>
      <c r="J82" s="5">
        <f t="shared" si="4"/>
        <v>15.853658536585366</v>
      </c>
      <c r="K82" s="5">
        <f t="shared" si="5"/>
        <v>21.951219512195124</v>
      </c>
    </row>
    <row r="83" spans="1:11" s="3" customFormat="1">
      <c r="A83" s="1">
        <v>2011</v>
      </c>
      <c r="B83" s="2" t="s">
        <v>59</v>
      </c>
      <c r="C83" s="2" t="s">
        <v>94</v>
      </c>
      <c r="D83" s="1">
        <v>1</v>
      </c>
      <c r="E83" s="1">
        <v>26</v>
      </c>
      <c r="F83" s="1">
        <v>0</v>
      </c>
      <c r="G83" s="1">
        <v>0</v>
      </c>
      <c r="H83" s="1">
        <v>26</v>
      </c>
      <c r="I83" s="5">
        <f t="shared" si="3"/>
        <v>100</v>
      </c>
      <c r="J83" s="5">
        <f t="shared" si="4"/>
        <v>0</v>
      </c>
      <c r="K83" s="5">
        <f t="shared" si="5"/>
        <v>0</v>
      </c>
    </row>
    <row r="84" spans="1:11" s="3" customFormat="1">
      <c r="A84" s="1">
        <v>2011</v>
      </c>
      <c r="B84" s="2" t="s">
        <v>59</v>
      </c>
      <c r="C84" s="2" t="s">
        <v>94</v>
      </c>
      <c r="D84" s="1">
        <v>2</v>
      </c>
      <c r="E84" s="1">
        <v>1</v>
      </c>
      <c r="F84" s="1">
        <v>0</v>
      </c>
      <c r="G84" s="1">
        <v>1</v>
      </c>
      <c r="H84" s="1">
        <v>2</v>
      </c>
      <c r="I84" s="5">
        <f t="shared" si="3"/>
        <v>50</v>
      </c>
      <c r="J84" s="5">
        <f t="shared" si="4"/>
        <v>0</v>
      </c>
      <c r="K84" s="5">
        <f t="shared" si="5"/>
        <v>50</v>
      </c>
    </row>
    <row r="85" spans="1:11" s="3" customFormat="1">
      <c r="A85" s="1">
        <v>2011</v>
      </c>
      <c r="B85" s="2" t="s">
        <v>59</v>
      </c>
      <c r="C85" s="2" t="s">
        <v>95</v>
      </c>
      <c r="D85" s="1">
        <v>1</v>
      </c>
      <c r="E85" s="1">
        <v>99</v>
      </c>
      <c r="F85" s="1">
        <v>20</v>
      </c>
      <c r="G85" s="1">
        <v>9</v>
      </c>
      <c r="H85" s="1">
        <v>128</v>
      </c>
      <c r="I85" s="5">
        <f t="shared" si="3"/>
        <v>77.34375</v>
      </c>
      <c r="J85" s="5">
        <f t="shared" si="4"/>
        <v>15.625</v>
      </c>
      <c r="K85" s="5">
        <f t="shared" si="5"/>
        <v>7.03125</v>
      </c>
    </row>
    <row r="86" spans="1:11" s="3" customFormat="1">
      <c r="A86" s="1">
        <v>2011</v>
      </c>
      <c r="B86" s="2" t="s">
        <v>59</v>
      </c>
      <c r="C86" s="2" t="s">
        <v>95</v>
      </c>
      <c r="D86" s="1">
        <v>2</v>
      </c>
      <c r="E86" s="1">
        <v>71</v>
      </c>
      <c r="F86" s="1">
        <v>23</v>
      </c>
      <c r="G86" s="1">
        <v>7</v>
      </c>
      <c r="H86" s="1">
        <v>101</v>
      </c>
      <c r="I86" s="5">
        <f t="shared" si="3"/>
        <v>70.297029702970292</v>
      </c>
      <c r="J86" s="5">
        <f t="shared" si="4"/>
        <v>22.772277227722771</v>
      </c>
      <c r="K86" s="5">
        <f t="shared" si="5"/>
        <v>6.9306930693069306</v>
      </c>
    </row>
    <row r="87" spans="1:11" s="3" customFormat="1">
      <c r="A87" s="1">
        <v>2011</v>
      </c>
      <c r="B87" s="2" t="s">
        <v>59</v>
      </c>
      <c r="C87" s="2" t="s">
        <v>96</v>
      </c>
      <c r="D87" s="1">
        <v>1</v>
      </c>
      <c r="E87" s="1">
        <v>12</v>
      </c>
      <c r="F87" s="1">
        <v>7</v>
      </c>
      <c r="G87" s="1">
        <v>5</v>
      </c>
      <c r="H87" s="1">
        <v>24</v>
      </c>
      <c r="I87" s="5">
        <f t="shared" si="3"/>
        <v>50</v>
      </c>
      <c r="J87" s="5">
        <f t="shared" si="4"/>
        <v>29.166666666666668</v>
      </c>
      <c r="K87" s="5">
        <f t="shared" si="5"/>
        <v>20.833333333333332</v>
      </c>
    </row>
    <row r="88" spans="1:11" s="3" customFormat="1">
      <c r="A88" s="1">
        <v>2011</v>
      </c>
      <c r="B88" s="2" t="s">
        <v>59</v>
      </c>
      <c r="C88" s="2" t="s">
        <v>96</v>
      </c>
      <c r="D88" s="1">
        <v>2</v>
      </c>
      <c r="E88" s="1">
        <v>15</v>
      </c>
      <c r="F88" s="1">
        <v>13</v>
      </c>
      <c r="G88" s="1">
        <v>9</v>
      </c>
      <c r="H88" s="1">
        <v>37</v>
      </c>
      <c r="I88" s="5">
        <f t="shared" si="3"/>
        <v>40.54054054054054</v>
      </c>
      <c r="J88" s="5">
        <f t="shared" si="4"/>
        <v>35.135135135135137</v>
      </c>
      <c r="K88" s="5">
        <f t="shared" si="5"/>
        <v>24.324324324324323</v>
      </c>
    </row>
    <row r="89" spans="1:11">
      <c r="I89"/>
      <c r="J89"/>
      <c r="K89"/>
    </row>
    <row r="90" spans="1:11" s="3" customFormat="1">
      <c r="A90" s="1">
        <v>2012</v>
      </c>
      <c r="B90" s="2" t="s">
        <v>59</v>
      </c>
      <c r="C90" s="2" t="s">
        <v>60</v>
      </c>
      <c r="D90" s="1">
        <v>1</v>
      </c>
      <c r="E90" s="1">
        <v>147</v>
      </c>
      <c r="F90" s="1">
        <v>10</v>
      </c>
      <c r="G90" s="1">
        <v>22</v>
      </c>
      <c r="H90" s="1">
        <v>179</v>
      </c>
      <c r="I90" s="5">
        <f t="shared" si="3"/>
        <v>82.122905027932958</v>
      </c>
      <c r="J90" s="5">
        <f t="shared" si="4"/>
        <v>5.5865921787709496</v>
      </c>
      <c r="K90" s="5">
        <f t="shared" si="5"/>
        <v>12.29050279329609</v>
      </c>
    </row>
    <row r="91" spans="1:11" s="3" customFormat="1">
      <c r="A91" s="1">
        <v>2012</v>
      </c>
      <c r="B91" s="2" t="s">
        <v>59</v>
      </c>
      <c r="C91" s="2" t="s">
        <v>60</v>
      </c>
      <c r="D91" s="1">
        <v>2</v>
      </c>
      <c r="E91" s="1">
        <v>93</v>
      </c>
      <c r="F91" s="1">
        <v>9</v>
      </c>
      <c r="G91" s="1">
        <v>25</v>
      </c>
      <c r="H91" s="1">
        <v>127</v>
      </c>
      <c r="I91" s="5">
        <f t="shared" si="3"/>
        <v>73.228346456692918</v>
      </c>
      <c r="J91" s="5">
        <f t="shared" si="4"/>
        <v>7.0866141732283463</v>
      </c>
      <c r="K91" s="5">
        <f t="shared" si="5"/>
        <v>19.685039370078741</v>
      </c>
    </row>
    <row r="92" spans="1:11" s="3" customFormat="1">
      <c r="A92" s="1">
        <v>2012</v>
      </c>
      <c r="B92" s="2" t="s">
        <v>59</v>
      </c>
      <c r="C92" s="2" t="s">
        <v>60</v>
      </c>
      <c r="D92" s="1">
        <v>3</v>
      </c>
      <c r="E92" s="1">
        <v>93</v>
      </c>
      <c r="F92" s="1">
        <v>22</v>
      </c>
      <c r="G92" s="1">
        <v>36</v>
      </c>
      <c r="H92" s="1">
        <v>151</v>
      </c>
      <c r="I92" s="5">
        <f t="shared" si="3"/>
        <v>61.589403973509931</v>
      </c>
      <c r="J92" s="5">
        <f t="shared" si="4"/>
        <v>14.569536423841059</v>
      </c>
      <c r="K92" s="5">
        <f t="shared" si="5"/>
        <v>23.841059602649008</v>
      </c>
    </row>
    <row r="93" spans="1:11" s="3" customFormat="1">
      <c r="A93" s="1">
        <v>2012</v>
      </c>
      <c r="B93" s="2" t="s">
        <v>59</v>
      </c>
      <c r="C93" s="2" t="s">
        <v>61</v>
      </c>
      <c r="D93" s="1">
        <v>1</v>
      </c>
      <c r="E93" s="1">
        <v>69</v>
      </c>
      <c r="F93" s="1">
        <v>27</v>
      </c>
      <c r="G93" s="1">
        <v>16</v>
      </c>
      <c r="H93" s="1">
        <v>112</v>
      </c>
      <c r="I93" s="5">
        <f t="shared" si="3"/>
        <v>61.607142857142854</v>
      </c>
      <c r="J93" s="5">
        <f t="shared" si="4"/>
        <v>24.107142857142858</v>
      </c>
      <c r="K93" s="5">
        <f t="shared" si="5"/>
        <v>14.285714285714286</v>
      </c>
    </row>
    <row r="94" spans="1:11" s="3" customFormat="1">
      <c r="A94" s="1">
        <v>2012</v>
      </c>
      <c r="B94" s="2" t="s">
        <v>59</v>
      </c>
      <c r="C94" s="2" t="s">
        <v>61</v>
      </c>
      <c r="D94" s="1">
        <v>2</v>
      </c>
      <c r="E94" s="1">
        <v>45</v>
      </c>
      <c r="F94" s="1">
        <v>29</v>
      </c>
      <c r="G94" s="1">
        <v>6</v>
      </c>
      <c r="H94" s="1">
        <v>80</v>
      </c>
      <c r="I94" s="5">
        <f t="shared" si="3"/>
        <v>56.25</v>
      </c>
      <c r="J94" s="5">
        <f t="shared" si="4"/>
        <v>36.25</v>
      </c>
      <c r="K94" s="5">
        <f t="shared" si="5"/>
        <v>7.5</v>
      </c>
    </row>
    <row r="95" spans="1:11" s="3" customFormat="1">
      <c r="A95" s="1">
        <v>2012</v>
      </c>
      <c r="B95" s="2" t="s">
        <v>59</v>
      </c>
      <c r="C95" s="2" t="s">
        <v>61</v>
      </c>
      <c r="D95" s="1">
        <v>3</v>
      </c>
      <c r="E95" s="1">
        <v>55</v>
      </c>
      <c r="F95" s="1">
        <v>40</v>
      </c>
      <c r="G95" s="1">
        <v>17</v>
      </c>
      <c r="H95" s="1">
        <v>112</v>
      </c>
      <c r="I95" s="5">
        <f t="shared" si="3"/>
        <v>49.107142857142854</v>
      </c>
      <c r="J95" s="5">
        <f t="shared" si="4"/>
        <v>35.714285714285715</v>
      </c>
      <c r="K95" s="5">
        <f t="shared" si="5"/>
        <v>15.178571428571429</v>
      </c>
    </row>
    <row r="96" spans="1:11" s="3" customFormat="1">
      <c r="A96" s="1">
        <v>2012</v>
      </c>
      <c r="B96" s="2" t="s">
        <v>59</v>
      </c>
      <c r="C96" s="2" t="s">
        <v>62</v>
      </c>
      <c r="D96" s="1">
        <v>1</v>
      </c>
      <c r="E96" s="1">
        <v>324</v>
      </c>
      <c r="F96" s="1">
        <v>48</v>
      </c>
      <c r="G96" s="1">
        <v>40</v>
      </c>
      <c r="H96" s="1">
        <v>412</v>
      </c>
      <c r="I96" s="5">
        <f t="shared" si="3"/>
        <v>78.640776699029132</v>
      </c>
      <c r="J96" s="5">
        <f t="shared" si="4"/>
        <v>11.650485436893204</v>
      </c>
      <c r="K96" s="5">
        <f t="shared" si="5"/>
        <v>9.7087378640776691</v>
      </c>
    </row>
    <row r="97" spans="1:11" s="3" customFormat="1">
      <c r="A97" s="1">
        <v>2012</v>
      </c>
      <c r="B97" s="2" t="s">
        <v>59</v>
      </c>
      <c r="C97" s="2" t="s">
        <v>62</v>
      </c>
      <c r="D97" s="1">
        <v>2</v>
      </c>
      <c r="E97" s="1">
        <v>256</v>
      </c>
      <c r="F97" s="1">
        <v>41</v>
      </c>
      <c r="G97" s="1">
        <v>31</v>
      </c>
      <c r="H97" s="1">
        <v>328</v>
      </c>
      <c r="I97" s="5">
        <f t="shared" si="3"/>
        <v>78.048780487804876</v>
      </c>
      <c r="J97" s="5">
        <f t="shared" si="4"/>
        <v>12.5</v>
      </c>
      <c r="K97" s="5">
        <f t="shared" si="5"/>
        <v>9.4512195121951219</v>
      </c>
    </row>
    <row r="98" spans="1:11" s="3" customFormat="1">
      <c r="A98" s="1">
        <v>2012</v>
      </c>
      <c r="B98" s="2" t="s">
        <v>59</v>
      </c>
      <c r="C98" s="2" t="s">
        <v>62</v>
      </c>
      <c r="D98" s="1">
        <v>3</v>
      </c>
      <c r="E98" s="1">
        <v>246</v>
      </c>
      <c r="F98" s="1">
        <v>59</v>
      </c>
      <c r="G98" s="1">
        <v>33</v>
      </c>
      <c r="H98" s="1">
        <v>338</v>
      </c>
      <c r="I98" s="5">
        <f t="shared" si="3"/>
        <v>72.781065088757401</v>
      </c>
      <c r="J98" s="5">
        <f t="shared" si="4"/>
        <v>17.45562130177515</v>
      </c>
      <c r="K98" s="5">
        <f t="shared" si="5"/>
        <v>9.7633136094674562</v>
      </c>
    </row>
    <row r="99" spans="1:11" s="3" customFormat="1">
      <c r="A99" s="1">
        <v>2012</v>
      </c>
      <c r="B99" s="2" t="s">
        <v>59</v>
      </c>
      <c r="C99" s="2" t="s">
        <v>64</v>
      </c>
      <c r="D99" s="1">
        <v>1</v>
      </c>
      <c r="E99" s="1">
        <v>168</v>
      </c>
      <c r="F99" s="1">
        <v>14</v>
      </c>
      <c r="G99" s="1">
        <v>27</v>
      </c>
      <c r="H99" s="1">
        <v>209</v>
      </c>
      <c r="I99" s="5">
        <f t="shared" si="3"/>
        <v>80.382775119617222</v>
      </c>
      <c r="J99" s="5">
        <f t="shared" si="4"/>
        <v>6.6985645933014357</v>
      </c>
      <c r="K99" s="5">
        <f t="shared" si="5"/>
        <v>12.918660287081339</v>
      </c>
    </row>
    <row r="100" spans="1:11" s="3" customFormat="1">
      <c r="A100" s="1">
        <v>2012</v>
      </c>
      <c r="B100" s="2" t="s">
        <v>59</v>
      </c>
      <c r="C100" s="2" t="s">
        <v>64</v>
      </c>
      <c r="D100" s="1">
        <v>2</v>
      </c>
      <c r="E100" s="1">
        <v>178</v>
      </c>
      <c r="F100" s="1">
        <v>4</v>
      </c>
      <c r="G100" s="1">
        <v>26</v>
      </c>
      <c r="H100" s="1">
        <v>208</v>
      </c>
      <c r="I100" s="5">
        <f t="shared" si="3"/>
        <v>85.57692307692308</v>
      </c>
      <c r="J100" s="5">
        <f t="shared" si="4"/>
        <v>1.9230769230769231</v>
      </c>
      <c r="K100" s="5">
        <f t="shared" si="5"/>
        <v>12.5</v>
      </c>
    </row>
    <row r="101" spans="1:11" s="3" customFormat="1">
      <c r="A101" s="1">
        <v>2012</v>
      </c>
      <c r="B101" s="2" t="s">
        <v>59</v>
      </c>
      <c r="C101" s="2" t="s">
        <v>64</v>
      </c>
      <c r="D101" s="1">
        <v>3</v>
      </c>
      <c r="E101" s="1">
        <v>259</v>
      </c>
      <c r="F101" s="1">
        <v>33</v>
      </c>
      <c r="G101" s="1">
        <v>74</v>
      </c>
      <c r="H101" s="1">
        <v>366</v>
      </c>
      <c r="I101" s="5">
        <f t="shared" si="3"/>
        <v>70.765027322404379</v>
      </c>
      <c r="J101" s="5">
        <f t="shared" si="4"/>
        <v>9.0163934426229506</v>
      </c>
      <c r="K101" s="5">
        <f t="shared" si="5"/>
        <v>20.218579234972676</v>
      </c>
    </row>
    <row r="102" spans="1:11" s="3" customFormat="1">
      <c r="A102" s="1">
        <v>2012</v>
      </c>
      <c r="B102" s="2" t="s">
        <v>59</v>
      </c>
      <c r="C102" s="2" t="s">
        <v>64</v>
      </c>
      <c r="D102" s="1">
        <v>4</v>
      </c>
      <c r="E102" s="1">
        <v>715</v>
      </c>
      <c r="F102" s="1">
        <v>132</v>
      </c>
      <c r="G102" s="1">
        <v>159</v>
      </c>
      <c r="H102" s="1">
        <v>1006</v>
      </c>
      <c r="I102" s="5">
        <f t="shared" si="3"/>
        <v>71.07355864811133</v>
      </c>
      <c r="J102" s="5">
        <f t="shared" si="4"/>
        <v>13.121272365805169</v>
      </c>
      <c r="K102" s="5">
        <f t="shared" si="5"/>
        <v>15.805168986083499</v>
      </c>
    </row>
    <row r="103" spans="1:11" s="3" customFormat="1">
      <c r="A103" s="1">
        <v>2012</v>
      </c>
      <c r="B103" s="2" t="s">
        <v>59</v>
      </c>
      <c r="C103" s="2" t="s">
        <v>65</v>
      </c>
      <c r="D103" s="1">
        <v>1</v>
      </c>
      <c r="E103" s="1">
        <v>217</v>
      </c>
      <c r="F103" s="1">
        <v>60</v>
      </c>
      <c r="G103" s="1">
        <v>60</v>
      </c>
      <c r="H103" s="1">
        <v>337</v>
      </c>
      <c r="I103" s="5">
        <f t="shared" si="3"/>
        <v>64.39169139465875</v>
      </c>
      <c r="J103" s="5">
        <f t="shared" si="4"/>
        <v>17.804154302670621</v>
      </c>
      <c r="K103" s="5">
        <f t="shared" si="5"/>
        <v>17.804154302670621</v>
      </c>
    </row>
    <row r="104" spans="1:11" s="3" customFormat="1">
      <c r="A104" s="1">
        <v>2012</v>
      </c>
      <c r="B104" s="2" t="s">
        <v>59</v>
      </c>
      <c r="C104" s="2" t="s">
        <v>65</v>
      </c>
      <c r="D104" s="1">
        <v>2</v>
      </c>
      <c r="E104" s="1">
        <v>192</v>
      </c>
      <c r="F104" s="1">
        <v>50</v>
      </c>
      <c r="G104" s="1">
        <v>54</v>
      </c>
      <c r="H104" s="1">
        <v>296</v>
      </c>
      <c r="I104" s="5">
        <f t="shared" si="3"/>
        <v>64.86486486486487</v>
      </c>
      <c r="J104" s="5">
        <f t="shared" si="4"/>
        <v>16.891891891891891</v>
      </c>
      <c r="K104" s="5">
        <f t="shared" si="5"/>
        <v>18.243243243243242</v>
      </c>
    </row>
    <row r="105" spans="1:11" s="3" customFormat="1">
      <c r="A105" s="1">
        <v>2012</v>
      </c>
      <c r="B105" s="2" t="s">
        <v>59</v>
      </c>
      <c r="C105" s="2" t="s">
        <v>65</v>
      </c>
      <c r="D105" s="1">
        <v>3</v>
      </c>
      <c r="E105" s="1">
        <v>223</v>
      </c>
      <c r="F105" s="1">
        <v>80</v>
      </c>
      <c r="G105" s="1">
        <v>99</v>
      </c>
      <c r="H105" s="1">
        <v>402</v>
      </c>
      <c r="I105" s="5">
        <f t="shared" si="3"/>
        <v>55.472636815920396</v>
      </c>
      <c r="J105" s="5">
        <f t="shared" si="4"/>
        <v>19.900497512437809</v>
      </c>
      <c r="K105" s="5">
        <f t="shared" si="5"/>
        <v>24.626865671641792</v>
      </c>
    </row>
    <row r="106" spans="1:11" s="3" customFormat="1">
      <c r="A106" s="1">
        <v>2012</v>
      </c>
      <c r="B106" s="2" t="s">
        <v>59</v>
      </c>
      <c r="C106" s="2" t="s">
        <v>66</v>
      </c>
      <c r="D106" s="1">
        <v>1</v>
      </c>
      <c r="E106" s="1">
        <v>77</v>
      </c>
      <c r="F106" s="1">
        <v>22</v>
      </c>
      <c r="G106" s="1">
        <v>22</v>
      </c>
      <c r="H106" s="1">
        <v>121</v>
      </c>
      <c r="I106" s="5">
        <f t="shared" si="3"/>
        <v>63.636363636363633</v>
      </c>
      <c r="J106" s="5">
        <f t="shared" si="4"/>
        <v>18.181818181818183</v>
      </c>
      <c r="K106" s="5">
        <f t="shared" si="5"/>
        <v>18.181818181818183</v>
      </c>
    </row>
    <row r="107" spans="1:11" s="3" customFormat="1">
      <c r="A107" s="1">
        <v>2012</v>
      </c>
      <c r="B107" s="2" t="s">
        <v>59</v>
      </c>
      <c r="C107" s="2" t="s">
        <v>66</v>
      </c>
      <c r="D107" s="1">
        <v>2</v>
      </c>
      <c r="E107" s="1">
        <v>74</v>
      </c>
      <c r="F107" s="1">
        <v>18</v>
      </c>
      <c r="G107" s="1">
        <v>16</v>
      </c>
      <c r="H107" s="1">
        <v>108</v>
      </c>
      <c r="I107" s="5">
        <f t="shared" si="3"/>
        <v>68.518518518518519</v>
      </c>
      <c r="J107" s="5">
        <f t="shared" si="4"/>
        <v>16.666666666666668</v>
      </c>
      <c r="K107" s="5">
        <f t="shared" si="5"/>
        <v>14.814814814814815</v>
      </c>
    </row>
    <row r="108" spans="1:11" s="3" customFormat="1">
      <c r="A108" s="1">
        <v>2012</v>
      </c>
      <c r="B108" s="2" t="s">
        <v>59</v>
      </c>
      <c r="C108" s="2" t="s">
        <v>66</v>
      </c>
      <c r="D108" s="1">
        <v>3</v>
      </c>
      <c r="E108" s="1">
        <v>61</v>
      </c>
      <c r="F108" s="1">
        <v>16</v>
      </c>
      <c r="G108" s="1">
        <v>19</v>
      </c>
      <c r="H108" s="1">
        <v>96</v>
      </c>
      <c r="I108" s="5">
        <f t="shared" si="3"/>
        <v>63.541666666666664</v>
      </c>
      <c r="J108" s="5">
        <f t="shared" si="4"/>
        <v>16.666666666666668</v>
      </c>
      <c r="K108" s="5">
        <f t="shared" si="5"/>
        <v>19.791666666666668</v>
      </c>
    </row>
    <row r="109" spans="1:11" s="3" customFormat="1">
      <c r="A109" s="1">
        <v>2012</v>
      </c>
      <c r="B109" s="2" t="s">
        <v>59</v>
      </c>
      <c r="C109" s="2" t="s">
        <v>67</v>
      </c>
      <c r="D109" s="1">
        <v>1</v>
      </c>
      <c r="E109" s="1">
        <v>81</v>
      </c>
      <c r="F109" s="1">
        <v>14</v>
      </c>
      <c r="G109" s="1">
        <v>5</v>
      </c>
      <c r="H109" s="1">
        <v>100</v>
      </c>
      <c r="I109" s="5">
        <f t="shared" si="3"/>
        <v>81</v>
      </c>
      <c r="J109" s="5">
        <f t="shared" si="4"/>
        <v>14</v>
      </c>
      <c r="K109" s="5">
        <f t="shared" si="5"/>
        <v>5</v>
      </c>
    </row>
    <row r="110" spans="1:11" s="3" customFormat="1">
      <c r="A110" s="1">
        <v>2012</v>
      </c>
      <c r="B110" s="2" t="s">
        <v>59</v>
      </c>
      <c r="C110" s="2" t="s">
        <v>67</v>
      </c>
      <c r="D110" s="1">
        <v>2</v>
      </c>
      <c r="E110" s="1">
        <v>45</v>
      </c>
      <c r="F110" s="1">
        <v>12</v>
      </c>
      <c r="G110" s="1">
        <v>6</v>
      </c>
      <c r="H110" s="1">
        <v>63</v>
      </c>
      <c r="I110" s="5">
        <f t="shared" si="3"/>
        <v>71.428571428571431</v>
      </c>
      <c r="J110" s="5">
        <f t="shared" si="4"/>
        <v>19.047619047619047</v>
      </c>
      <c r="K110" s="5">
        <f t="shared" si="5"/>
        <v>9.5238095238095237</v>
      </c>
    </row>
    <row r="111" spans="1:11" s="3" customFormat="1">
      <c r="A111" s="1">
        <v>2012</v>
      </c>
      <c r="B111" s="2" t="s">
        <v>59</v>
      </c>
      <c r="C111" s="2" t="s">
        <v>67</v>
      </c>
      <c r="D111" s="1">
        <v>3</v>
      </c>
      <c r="E111" s="1">
        <v>38</v>
      </c>
      <c r="F111" s="1">
        <v>5</v>
      </c>
      <c r="G111" s="1">
        <v>6</v>
      </c>
      <c r="H111" s="1">
        <v>49</v>
      </c>
      <c r="I111" s="5">
        <f t="shared" si="3"/>
        <v>77.551020408163268</v>
      </c>
      <c r="J111" s="5">
        <f t="shared" si="4"/>
        <v>10.204081632653061</v>
      </c>
      <c r="K111" s="5">
        <f t="shared" si="5"/>
        <v>12.244897959183673</v>
      </c>
    </row>
    <row r="112" spans="1:11" s="3" customFormat="1">
      <c r="A112" s="1">
        <v>2012</v>
      </c>
      <c r="B112" s="2" t="s">
        <v>59</v>
      </c>
      <c r="C112" s="2" t="s">
        <v>68</v>
      </c>
      <c r="D112" s="1">
        <v>1</v>
      </c>
      <c r="E112" s="1">
        <v>25</v>
      </c>
      <c r="F112" s="1">
        <v>15</v>
      </c>
      <c r="G112" s="1">
        <v>9</v>
      </c>
      <c r="H112" s="1">
        <v>49</v>
      </c>
      <c r="I112" s="5">
        <f t="shared" si="3"/>
        <v>51.020408163265309</v>
      </c>
      <c r="J112" s="5">
        <f t="shared" si="4"/>
        <v>30.612244897959183</v>
      </c>
      <c r="K112" s="5">
        <f t="shared" si="5"/>
        <v>18.367346938775512</v>
      </c>
    </row>
    <row r="113" spans="1:11" s="3" customFormat="1">
      <c r="A113" s="1">
        <v>2012</v>
      </c>
      <c r="B113" s="2" t="s">
        <v>59</v>
      </c>
      <c r="C113" s="2" t="s">
        <v>68</v>
      </c>
      <c r="D113" s="1">
        <v>2</v>
      </c>
      <c r="E113" s="1">
        <v>14</v>
      </c>
      <c r="F113" s="1">
        <v>24</v>
      </c>
      <c r="G113" s="1">
        <v>7</v>
      </c>
      <c r="H113" s="1">
        <v>45</v>
      </c>
      <c r="I113" s="5">
        <f t="shared" si="3"/>
        <v>31.111111111111111</v>
      </c>
      <c r="J113" s="5">
        <f t="shared" si="4"/>
        <v>53.333333333333336</v>
      </c>
      <c r="K113" s="5">
        <f t="shared" si="5"/>
        <v>15.555555555555555</v>
      </c>
    </row>
    <row r="114" spans="1:11" s="3" customFormat="1">
      <c r="A114" s="1">
        <v>2012</v>
      </c>
      <c r="B114" s="2" t="s">
        <v>59</v>
      </c>
      <c r="C114" s="2" t="s">
        <v>68</v>
      </c>
      <c r="D114" s="1">
        <v>3</v>
      </c>
      <c r="E114" s="1">
        <v>19</v>
      </c>
      <c r="F114" s="1">
        <v>23</v>
      </c>
      <c r="G114" s="1">
        <v>3</v>
      </c>
      <c r="H114" s="1">
        <v>45</v>
      </c>
      <c r="I114" s="5">
        <f t="shared" si="3"/>
        <v>42.222222222222221</v>
      </c>
      <c r="J114" s="5">
        <f t="shared" si="4"/>
        <v>51.111111111111114</v>
      </c>
      <c r="K114" s="5">
        <f t="shared" si="5"/>
        <v>6.666666666666667</v>
      </c>
    </row>
    <row r="115" spans="1:11" s="3" customFormat="1">
      <c r="A115" s="1">
        <v>2012</v>
      </c>
      <c r="B115" s="2" t="s">
        <v>59</v>
      </c>
      <c r="C115" s="2" t="s">
        <v>68</v>
      </c>
      <c r="D115" s="1">
        <v>4</v>
      </c>
      <c r="E115" s="1">
        <v>11</v>
      </c>
      <c r="F115" s="1">
        <v>6</v>
      </c>
      <c r="G115" s="1">
        <v>29</v>
      </c>
      <c r="H115" s="1">
        <v>46</v>
      </c>
      <c r="I115" s="5">
        <f t="shared" si="3"/>
        <v>23.913043478260871</v>
      </c>
      <c r="J115" s="5">
        <f t="shared" si="4"/>
        <v>13.043478260869565</v>
      </c>
      <c r="K115" s="5">
        <f t="shared" si="5"/>
        <v>63.043478260869563</v>
      </c>
    </row>
    <row r="116" spans="1:11" s="3" customFormat="1">
      <c r="A116" s="1">
        <v>2012</v>
      </c>
      <c r="B116" s="2" t="s">
        <v>59</v>
      </c>
      <c r="C116" s="2" t="s">
        <v>69</v>
      </c>
      <c r="D116" s="1">
        <v>1</v>
      </c>
      <c r="E116" s="1">
        <v>56</v>
      </c>
      <c r="F116" s="1">
        <v>11</v>
      </c>
      <c r="G116" s="1">
        <v>11</v>
      </c>
      <c r="H116" s="1">
        <v>78</v>
      </c>
      <c r="I116" s="5">
        <f t="shared" si="3"/>
        <v>71.794871794871796</v>
      </c>
      <c r="J116" s="5">
        <f t="shared" si="4"/>
        <v>14.102564102564102</v>
      </c>
      <c r="K116" s="5">
        <f t="shared" si="5"/>
        <v>14.102564102564102</v>
      </c>
    </row>
    <row r="117" spans="1:11" s="3" customFormat="1">
      <c r="A117" s="1">
        <v>2012</v>
      </c>
      <c r="B117" s="2" t="s">
        <v>59</v>
      </c>
      <c r="C117" s="2" t="s">
        <v>69</v>
      </c>
      <c r="D117" s="1">
        <v>2</v>
      </c>
      <c r="E117" s="1">
        <v>56</v>
      </c>
      <c r="F117" s="1">
        <v>17</v>
      </c>
      <c r="G117" s="1">
        <v>11</v>
      </c>
      <c r="H117" s="1">
        <v>84</v>
      </c>
      <c r="I117" s="5">
        <f t="shared" si="3"/>
        <v>66.666666666666671</v>
      </c>
      <c r="J117" s="5">
        <f t="shared" si="4"/>
        <v>20.238095238095237</v>
      </c>
      <c r="K117" s="5">
        <f t="shared" si="5"/>
        <v>13.095238095238095</v>
      </c>
    </row>
    <row r="118" spans="1:11" s="3" customFormat="1">
      <c r="A118" s="1">
        <v>2012</v>
      </c>
      <c r="B118" s="2" t="s">
        <v>59</v>
      </c>
      <c r="C118" s="2" t="s">
        <v>69</v>
      </c>
      <c r="D118" s="1">
        <v>3</v>
      </c>
      <c r="E118" s="1">
        <v>45</v>
      </c>
      <c r="F118" s="1">
        <v>13</v>
      </c>
      <c r="G118" s="1">
        <v>16</v>
      </c>
      <c r="H118" s="1">
        <v>74</v>
      </c>
      <c r="I118" s="5">
        <f t="shared" si="3"/>
        <v>60.810810810810814</v>
      </c>
      <c r="J118" s="5">
        <f t="shared" si="4"/>
        <v>17.567567567567568</v>
      </c>
      <c r="K118" s="5">
        <f t="shared" si="5"/>
        <v>21.621621621621621</v>
      </c>
    </row>
    <row r="119" spans="1:11" s="3" customFormat="1">
      <c r="A119" s="1">
        <v>2012</v>
      </c>
      <c r="B119" s="2" t="s">
        <v>59</v>
      </c>
      <c r="C119" s="2" t="s">
        <v>69</v>
      </c>
      <c r="D119" s="1">
        <v>4</v>
      </c>
      <c r="E119" s="1">
        <v>42</v>
      </c>
      <c r="F119" s="1">
        <v>23</v>
      </c>
      <c r="G119" s="1">
        <v>43</v>
      </c>
      <c r="H119" s="1">
        <v>108</v>
      </c>
      <c r="I119" s="5">
        <f t="shared" si="3"/>
        <v>38.888888888888886</v>
      </c>
      <c r="J119" s="5">
        <f t="shared" si="4"/>
        <v>21.296296296296298</v>
      </c>
      <c r="K119" s="5">
        <f t="shared" si="5"/>
        <v>39.814814814814817</v>
      </c>
    </row>
    <row r="120" spans="1:11" s="3" customFormat="1">
      <c r="A120" s="1">
        <v>2012</v>
      </c>
      <c r="B120" s="2" t="s">
        <v>59</v>
      </c>
      <c r="C120" s="2" t="s">
        <v>70</v>
      </c>
      <c r="D120" s="1">
        <v>1</v>
      </c>
      <c r="E120" s="1">
        <v>70</v>
      </c>
      <c r="F120" s="1">
        <v>15</v>
      </c>
      <c r="G120" s="1">
        <v>26</v>
      </c>
      <c r="H120" s="1">
        <v>111</v>
      </c>
      <c r="I120" s="5">
        <f t="shared" si="3"/>
        <v>63.063063063063062</v>
      </c>
      <c r="J120" s="5">
        <f t="shared" si="4"/>
        <v>13.513513513513514</v>
      </c>
      <c r="K120" s="5">
        <f t="shared" si="5"/>
        <v>23.423423423423422</v>
      </c>
    </row>
    <row r="121" spans="1:11" s="3" customFormat="1">
      <c r="A121" s="1">
        <v>2012</v>
      </c>
      <c r="B121" s="2" t="s">
        <v>59</v>
      </c>
      <c r="C121" s="2" t="s">
        <v>70</v>
      </c>
      <c r="D121" s="1">
        <v>2</v>
      </c>
      <c r="E121" s="1">
        <v>47</v>
      </c>
      <c r="F121" s="1">
        <v>21</v>
      </c>
      <c r="G121" s="1">
        <v>24</v>
      </c>
      <c r="H121" s="1">
        <v>92</v>
      </c>
      <c r="I121" s="5">
        <f t="shared" si="3"/>
        <v>51.086956521739133</v>
      </c>
      <c r="J121" s="5">
        <f t="shared" si="4"/>
        <v>22.826086956521738</v>
      </c>
      <c r="K121" s="5">
        <f t="shared" si="5"/>
        <v>26.086956521739129</v>
      </c>
    </row>
    <row r="122" spans="1:11" s="3" customFormat="1">
      <c r="A122" s="1">
        <v>2012</v>
      </c>
      <c r="B122" s="2" t="s">
        <v>59</v>
      </c>
      <c r="C122" s="2" t="s">
        <v>70</v>
      </c>
      <c r="D122" s="1">
        <v>3</v>
      </c>
      <c r="E122" s="1">
        <v>39</v>
      </c>
      <c r="F122" s="1">
        <v>29</v>
      </c>
      <c r="G122" s="1">
        <v>27</v>
      </c>
      <c r="H122" s="1">
        <v>95</v>
      </c>
      <c r="I122" s="5">
        <f t="shared" si="3"/>
        <v>41.05263157894737</v>
      </c>
      <c r="J122" s="5">
        <f t="shared" si="4"/>
        <v>30.526315789473685</v>
      </c>
      <c r="K122" s="5">
        <f t="shared" si="5"/>
        <v>28.421052631578949</v>
      </c>
    </row>
    <row r="123" spans="1:11" s="3" customFormat="1">
      <c r="A123" s="1">
        <v>2012</v>
      </c>
      <c r="B123" s="2" t="s">
        <v>59</v>
      </c>
      <c r="C123" s="2" t="s">
        <v>70</v>
      </c>
      <c r="D123" s="1">
        <v>4</v>
      </c>
      <c r="E123" s="1">
        <v>4</v>
      </c>
      <c r="F123" s="1">
        <v>3</v>
      </c>
      <c r="G123" s="1">
        <v>0</v>
      </c>
      <c r="H123" s="1">
        <v>7</v>
      </c>
      <c r="I123" s="5">
        <f t="shared" si="3"/>
        <v>57.142857142857146</v>
      </c>
      <c r="J123" s="5">
        <f t="shared" si="4"/>
        <v>42.857142857142854</v>
      </c>
      <c r="K123" s="5">
        <f t="shared" si="5"/>
        <v>0</v>
      </c>
    </row>
    <row r="124" spans="1:11" s="3" customFormat="1">
      <c r="A124" s="1">
        <v>2012</v>
      </c>
      <c r="B124" s="2" t="s">
        <v>59</v>
      </c>
      <c r="C124" s="2" t="s">
        <v>71</v>
      </c>
      <c r="D124" s="1">
        <v>1</v>
      </c>
      <c r="E124" s="1">
        <v>58</v>
      </c>
      <c r="F124" s="1">
        <v>11</v>
      </c>
      <c r="G124" s="1">
        <v>20</v>
      </c>
      <c r="H124" s="1">
        <v>89</v>
      </c>
      <c r="I124" s="5">
        <f t="shared" si="3"/>
        <v>65.168539325842701</v>
      </c>
      <c r="J124" s="5">
        <f t="shared" si="4"/>
        <v>12.359550561797754</v>
      </c>
      <c r="K124" s="5">
        <f t="shared" si="5"/>
        <v>22.471910112359552</v>
      </c>
    </row>
    <row r="125" spans="1:11" s="3" customFormat="1">
      <c r="A125" s="1">
        <v>2012</v>
      </c>
      <c r="B125" s="2" t="s">
        <v>59</v>
      </c>
      <c r="C125" s="2" t="s">
        <v>71</v>
      </c>
      <c r="D125" s="1">
        <v>2</v>
      </c>
      <c r="E125" s="1">
        <v>36</v>
      </c>
      <c r="F125" s="1">
        <v>11</v>
      </c>
      <c r="G125" s="1">
        <v>14</v>
      </c>
      <c r="H125" s="1">
        <v>61</v>
      </c>
      <c r="I125" s="5">
        <f t="shared" si="3"/>
        <v>59.016393442622949</v>
      </c>
      <c r="J125" s="5">
        <f t="shared" si="4"/>
        <v>18.032786885245901</v>
      </c>
      <c r="K125" s="5">
        <f t="shared" si="5"/>
        <v>22.950819672131146</v>
      </c>
    </row>
    <row r="126" spans="1:11" s="3" customFormat="1">
      <c r="A126" s="1">
        <v>2012</v>
      </c>
      <c r="B126" s="2" t="s">
        <v>59</v>
      </c>
      <c r="C126" s="2" t="s">
        <v>71</v>
      </c>
      <c r="D126" s="1">
        <v>3</v>
      </c>
      <c r="E126" s="1">
        <v>27</v>
      </c>
      <c r="F126" s="1">
        <v>10</v>
      </c>
      <c r="G126" s="1">
        <v>23</v>
      </c>
      <c r="H126" s="1">
        <v>60</v>
      </c>
      <c r="I126" s="5">
        <f t="shared" si="3"/>
        <v>45</v>
      </c>
      <c r="J126" s="5">
        <f t="shared" si="4"/>
        <v>16.666666666666668</v>
      </c>
      <c r="K126" s="5">
        <f t="shared" si="5"/>
        <v>38.333333333333336</v>
      </c>
    </row>
    <row r="127" spans="1:11" s="3" customFormat="1">
      <c r="A127" s="1">
        <v>2012</v>
      </c>
      <c r="B127" s="2" t="s">
        <v>59</v>
      </c>
      <c r="C127" s="2" t="s">
        <v>71</v>
      </c>
      <c r="D127" s="1">
        <v>4</v>
      </c>
      <c r="E127" s="1">
        <v>32</v>
      </c>
      <c r="F127" s="1">
        <v>17</v>
      </c>
      <c r="G127" s="1">
        <v>48</v>
      </c>
      <c r="H127" s="1">
        <v>97</v>
      </c>
      <c r="I127" s="5">
        <f t="shared" si="3"/>
        <v>32.989690721649481</v>
      </c>
      <c r="J127" s="5">
        <f t="shared" si="4"/>
        <v>17.52577319587629</v>
      </c>
      <c r="K127" s="5">
        <f t="shared" si="5"/>
        <v>49.484536082474229</v>
      </c>
    </row>
    <row r="128" spans="1:11" s="3" customFormat="1">
      <c r="A128" s="1">
        <v>2012</v>
      </c>
      <c r="B128" s="2" t="s">
        <v>59</v>
      </c>
      <c r="C128" s="2" t="s">
        <v>72</v>
      </c>
      <c r="D128" s="1">
        <v>1</v>
      </c>
      <c r="E128" s="1">
        <v>78</v>
      </c>
      <c r="F128" s="1">
        <v>10</v>
      </c>
      <c r="G128" s="1">
        <v>2</v>
      </c>
      <c r="H128" s="1">
        <v>90</v>
      </c>
      <c r="I128" s="5">
        <f t="shared" si="3"/>
        <v>86.666666666666671</v>
      </c>
      <c r="J128" s="5">
        <f t="shared" si="4"/>
        <v>11.111111111111111</v>
      </c>
      <c r="K128" s="5">
        <f t="shared" si="5"/>
        <v>2.2222222222222223</v>
      </c>
    </row>
    <row r="129" spans="1:11" s="3" customFormat="1">
      <c r="A129" s="1">
        <v>2012</v>
      </c>
      <c r="B129" s="2" t="s">
        <v>59</v>
      </c>
      <c r="C129" s="2" t="s">
        <v>72</v>
      </c>
      <c r="D129" s="1">
        <v>2</v>
      </c>
      <c r="E129" s="1">
        <v>94</v>
      </c>
      <c r="F129" s="1">
        <v>10</v>
      </c>
      <c r="G129" s="1">
        <v>16</v>
      </c>
      <c r="H129" s="1">
        <v>120</v>
      </c>
      <c r="I129" s="5">
        <f t="shared" si="3"/>
        <v>78.333333333333329</v>
      </c>
      <c r="J129" s="5">
        <f t="shared" si="4"/>
        <v>8.3333333333333339</v>
      </c>
      <c r="K129" s="5">
        <f t="shared" si="5"/>
        <v>13.333333333333334</v>
      </c>
    </row>
    <row r="130" spans="1:11" s="3" customFormat="1">
      <c r="A130" s="1">
        <v>2012</v>
      </c>
      <c r="B130" s="2" t="s">
        <v>59</v>
      </c>
      <c r="C130" s="2" t="s">
        <v>72</v>
      </c>
      <c r="D130" s="1">
        <v>3</v>
      </c>
      <c r="E130" s="1">
        <v>78</v>
      </c>
      <c r="F130" s="1">
        <v>14</v>
      </c>
      <c r="G130" s="1">
        <v>10</v>
      </c>
      <c r="H130" s="1">
        <v>102</v>
      </c>
      <c r="I130" s="5">
        <f t="shared" si="3"/>
        <v>76.470588235294116</v>
      </c>
      <c r="J130" s="5">
        <f t="shared" si="4"/>
        <v>13.725490196078431</v>
      </c>
      <c r="K130" s="5">
        <f t="shared" si="5"/>
        <v>9.8039215686274517</v>
      </c>
    </row>
    <row r="131" spans="1:11" s="3" customFormat="1">
      <c r="A131" s="1">
        <v>2012</v>
      </c>
      <c r="B131" s="2" t="s">
        <v>59</v>
      </c>
      <c r="C131" s="2" t="s">
        <v>73</v>
      </c>
      <c r="D131" s="1">
        <v>1</v>
      </c>
      <c r="E131" s="1">
        <v>94</v>
      </c>
      <c r="F131" s="1">
        <v>9</v>
      </c>
      <c r="G131" s="1">
        <v>34</v>
      </c>
      <c r="H131" s="1">
        <v>137</v>
      </c>
      <c r="I131" s="5">
        <f t="shared" ref="I131:I194" si="6">(E131*100)/H131</f>
        <v>68.613138686131393</v>
      </c>
      <c r="J131" s="5">
        <f t="shared" ref="J131:J194" si="7">(F131*100)/H131</f>
        <v>6.5693430656934311</v>
      </c>
      <c r="K131" s="5">
        <f t="shared" ref="K131:K194" si="8">(G131*100)/H131</f>
        <v>24.817518248175183</v>
      </c>
    </row>
    <row r="132" spans="1:11" s="3" customFormat="1">
      <c r="A132" s="1">
        <v>2012</v>
      </c>
      <c r="B132" s="2" t="s">
        <v>59</v>
      </c>
      <c r="C132" s="2" t="s">
        <v>73</v>
      </c>
      <c r="D132" s="1">
        <v>2</v>
      </c>
      <c r="E132" s="1">
        <v>96</v>
      </c>
      <c r="F132" s="1">
        <v>9</v>
      </c>
      <c r="G132" s="1">
        <v>9</v>
      </c>
      <c r="H132" s="1">
        <v>114</v>
      </c>
      <c r="I132" s="5">
        <f t="shared" si="6"/>
        <v>84.21052631578948</v>
      </c>
      <c r="J132" s="5">
        <f t="shared" si="7"/>
        <v>7.8947368421052628</v>
      </c>
      <c r="K132" s="5">
        <f t="shared" si="8"/>
        <v>7.8947368421052628</v>
      </c>
    </row>
    <row r="133" spans="1:11" s="3" customFormat="1">
      <c r="A133" s="1">
        <v>2012</v>
      </c>
      <c r="B133" s="2" t="s">
        <v>59</v>
      </c>
      <c r="C133" s="2" t="s">
        <v>73</v>
      </c>
      <c r="D133" s="1">
        <v>3</v>
      </c>
      <c r="E133" s="1">
        <v>82</v>
      </c>
      <c r="F133" s="1">
        <v>9</v>
      </c>
      <c r="G133" s="1">
        <v>25</v>
      </c>
      <c r="H133" s="1">
        <v>116</v>
      </c>
      <c r="I133" s="5">
        <f t="shared" si="6"/>
        <v>70.689655172413794</v>
      </c>
      <c r="J133" s="5">
        <f t="shared" si="7"/>
        <v>7.7586206896551726</v>
      </c>
      <c r="K133" s="5">
        <f t="shared" si="8"/>
        <v>21.551724137931036</v>
      </c>
    </row>
    <row r="134" spans="1:11" s="3" customFormat="1">
      <c r="A134" s="1">
        <v>2012</v>
      </c>
      <c r="B134" s="2" t="s">
        <v>59</v>
      </c>
      <c r="C134" s="2" t="s">
        <v>74</v>
      </c>
      <c r="D134" s="1">
        <v>1</v>
      </c>
      <c r="E134" s="1">
        <v>143</v>
      </c>
      <c r="F134" s="1">
        <v>33</v>
      </c>
      <c r="G134" s="1">
        <v>15</v>
      </c>
      <c r="H134" s="1">
        <v>191</v>
      </c>
      <c r="I134" s="5">
        <f t="shared" si="6"/>
        <v>74.869109947643977</v>
      </c>
      <c r="J134" s="5">
        <f t="shared" si="7"/>
        <v>17.277486910994764</v>
      </c>
      <c r="K134" s="5">
        <f t="shared" si="8"/>
        <v>7.8534031413612562</v>
      </c>
    </row>
    <row r="135" spans="1:11" s="3" customFormat="1">
      <c r="A135" s="1">
        <v>2012</v>
      </c>
      <c r="B135" s="2" t="s">
        <v>59</v>
      </c>
      <c r="C135" s="2" t="s">
        <v>74</v>
      </c>
      <c r="D135" s="1">
        <v>2</v>
      </c>
      <c r="E135" s="1">
        <v>103</v>
      </c>
      <c r="F135" s="1">
        <v>32</v>
      </c>
      <c r="G135" s="1">
        <v>11</v>
      </c>
      <c r="H135" s="1">
        <v>146</v>
      </c>
      <c r="I135" s="5">
        <f t="shared" si="6"/>
        <v>70.547945205479451</v>
      </c>
      <c r="J135" s="5">
        <f t="shared" si="7"/>
        <v>21.917808219178081</v>
      </c>
      <c r="K135" s="5">
        <f t="shared" si="8"/>
        <v>7.5342465753424657</v>
      </c>
    </row>
    <row r="136" spans="1:11" s="3" customFormat="1">
      <c r="A136" s="1">
        <v>2012</v>
      </c>
      <c r="B136" s="2" t="s">
        <v>59</v>
      </c>
      <c r="C136" s="2" t="s">
        <v>74</v>
      </c>
      <c r="D136" s="1">
        <v>3</v>
      </c>
      <c r="E136" s="1">
        <v>47</v>
      </c>
      <c r="F136" s="1">
        <v>8</v>
      </c>
      <c r="G136" s="1">
        <v>4</v>
      </c>
      <c r="H136" s="1">
        <v>59</v>
      </c>
      <c r="I136" s="5">
        <f t="shared" si="6"/>
        <v>79.66101694915254</v>
      </c>
      <c r="J136" s="5">
        <f t="shared" si="7"/>
        <v>13.559322033898304</v>
      </c>
      <c r="K136" s="5">
        <f t="shared" si="8"/>
        <v>6.7796610169491522</v>
      </c>
    </row>
    <row r="137" spans="1:11" s="3" customFormat="1">
      <c r="A137" s="1">
        <v>2012</v>
      </c>
      <c r="B137" s="2" t="s">
        <v>59</v>
      </c>
      <c r="C137" s="2" t="s">
        <v>100</v>
      </c>
      <c r="D137" s="1">
        <v>3</v>
      </c>
      <c r="E137" s="1">
        <v>5</v>
      </c>
      <c r="F137" s="1">
        <v>3</v>
      </c>
      <c r="G137" s="1">
        <v>4</v>
      </c>
      <c r="H137" s="1">
        <v>12</v>
      </c>
      <c r="I137" s="5">
        <f t="shared" si="6"/>
        <v>41.666666666666664</v>
      </c>
      <c r="J137" s="5">
        <f t="shared" si="7"/>
        <v>25</v>
      </c>
      <c r="K137" s="5">
        <f t="shared" si="8"/>
        <v>33.333333333333336</v>
      </c>
    </row>
    <row r="138" spans="1:11" s="3" customFormat="1">
      <c r="A138" s="1">
        <v>2012</v>
      </c>
      <c r="B138" s="2" t="s">
        <v>59</v>
      </c>
      <c r="C138" s="2" t="s">
        <v>100</v>
      </c>
      <c r="D138" s="1">
        <v>4</v>
      </c>
      <c r="E138" s="1">
        <v>21</v>
      </c>
      <c r="F138" s="1">
        <v>4</v>
      </c>
      <c r="G138" s="1">
        <v>8</v>
      </c>
      <c r="H138" s="1">
        <v>33</v>
      </c>
      <c r="I138" s="5">
        <f t="shared" si="6"/>
        <v>63.636363636363633</v>
      </c>
      <c r="J138" s="5">
        <f t="shared" si="7"/>
        <v>12.121212121212121</v>
      </c>
      <c r="K138" s="5">
        <f t="shared" si="8"/>
        <v>24.242424242424242</v>
      </c>
    </row>
    <row r="139" spans="1:11" s="3" customFormat="1">
      <c r="A139" s="1">
        <v>2012</v>
      </c>
      <c r="B139" s="2" t="s">
        <v>59</v>
      </c>
      <c r="C139" s="2" t="s">
        <v>97</v>
      </c>
      <c r="D139" s="1">
        <v>1</v>
      </c>
      <c r="E139" s="1">
        <v>47</v>
      </c>
      <c r="F139" s="1">
        <v>6</v>
      </c>
      <c r="G139" s="1">
        <v>2</v>
      </c>
      <c r="H139" s="1">
        <v>55</v>
      </c>
      <c r="I139" s="5">
        <f t="shared" si="6"/>
        <v>85.454545454545453</v>
      </c>
      <c r="J139" s="5">
        <f t="shared" si="7"/>
        <v>10.909090909090908</v>
      </c>
      <c r="K139" s="5">
        <f t="shared" si="8"/>
        <v>3.6363636363636362</v>
      </c>
    </row>
    <row r="140" spans="1:11" s="3" customFormat="1">
      <c r="A140" s="1">
        <v>2012</v>
      </c>
      <c r="B140" s="2" t="s">
        <v>59</v>
      </c>
      <c r="C140" s="2" t="s">
        <v>75</v>
      </c>
      <c r="D140" s="1">
        <v>1</v>
      </c>
      <c r="E140" s="1">
        <v>112</v>
      </c>
      <c r="F140" s="1">
        <v>5</v>
      </c>
      <c r="G140" s="1">
        <v>19</v>
      </c>
      <c r="H140" s="1">
        <v>136</v>
      </c>
      <c r="I140" s="5">
        <f t="shared" si="6"/>
        <v>82.352941176470594</v>
      </c>
      <c r="J140" s="5">
        <f t="shared" si="7"/>
        <v>3.6764705882352939</v>
      </c>
      <c r="K140" s="5">
        <f t="shared" si="8"/>
        <v>13.970588235294118</v>
      </c>
    </row>
    <row r="141" spans="1:11" s="3" customFormat="1">
      <c r="A141" s="1">
        <v>2012</v>
      </c>
      <c r="B141" s="2" t="s">
        <v>59</v>
      </c>
      <c r="C141" s="2" t="s">
        <v>75</v>
      </c>
      <c r="D141" s="1">
        <v>2</v>
      </c>
      <c r="E141" s="1">
        <v>108</v>
      </c>
      <c r="F141" s="1">
        <v>14</v>
      </c>
      <c r="G141" s="1">
        <v>17</v>
      </c>
      <c r="H141" s="1">
        <v>139</v>
      </c>
      <c r="I141" s="5">
        <f t="shared" si="6"/>
        <v>77.697841726618705</v>
      </c>
      <c r="J141" s="5">
        <f t="shared" si="7"/>
        <v>10.071942446043165</v>
      </c>
      <c r="K141" s="5">
        <f t="shared" si="8"/>
        <v>12.23021582733813</v>
      </c>
    </row>
    <row r="142" spans="1:11" s="3" customFormat="1">
      <c r="A142" s="1">
        <v>2012</v>
      </c>
      <c r="B142" s="2" t="s">
        <v>59</v>
      </c>
      <c r="C142" s="2" t="s">
        <v>75</v>
      </c>
      <c r="D142" s="1">
        <v>3</v>
      </c>
      <c r="E142" s="1">
        <v>126</v>
      </c>
      <c r="F142" s="1">
        <v>17</v>
      </c>
      <c r="G142" s="1">
        <v>22</v>
      </c>
      <c r="H142" s="1">
        <v>165</v>
      </c>
      <c r="I142" s="5">
        <f t="shared" si="6"/>
        <v>76.36363636363636</v>
      </c>
      <c r="J142" s="5">
        <f t="shared" si="7"/>
        <v>10.303030303030303</v>
      </c>
      <c r="K142" s="5">
        <f t="shared" si="8"/>
        <v>13.333333333333334</v>
      </c>
    </row>
    <row r="143" spans="1:11" s="3" customFormat="1">
      <c r="A143" s="1">
        <v>2012</v>
      </c>
      <c r="B143" s="2" t="s">
        <v>59</v>
      </c>
      <c r="C143" s="2" t="s">
        <v>76</v>
      </c>
      <c r="D143" s="1">
        <v>1</v>
      </c>
      <c r="E143" s="1">
        <v>51</v>
      </c>
      <c r="F143" s="1">
        <v>26</v>
      </c>
      <c r="G143" s="1">
        <v>6</v>
      </c>
      <c r="H143" s="1">
        <v>83</v>
      </c>
      <c r="I143" s="5">
        <f t="shared" si="6"/>
        <v>61.445783132530117</v>
      </c>
      <c r="J143" s="5">
        <f t="shared" si="7"/>
        <v>31.325301204819276</v>
      </c>
      <c r="K143" s="5">
        <f t="shared" si="8"/>
        <v>7.2289156626506026</v>
      </c>
    </row>
    <row r="144" spans="1:11" s="3" customFormat="1">
      <c r="A144" s="1">
        <v>2012</v>
      </c>
      <c r="B144" s="2" t="s">
        <v>59</v>
      </c>
      <c r="C144" s="2" t="s">
        <v>76</v>
      </c>
      <c r="D144" s="1">
        <v>2</v>
      </c>
      <c r="E144" s="1">
        <v>37</v>
      </c>
      <c r="F144" s="1">
        <v>17</v>
      </c>
      <c r="G144" s="1">
        <v>6</v>
      </c>
      <c r="H144" s="1">
        <v>60</v>
      </c>
      <c r="I144" s="5">
        <f t="shared" si="6"/>
        <v>61.666666666666664</v>
      </c>
      <c r="J144" s="5">
        <f t="shared" si="7"/>
        <v>28.333333333333332</v>
      </c>
      <c r="K144" s="5">
        <f t="shared" si="8"/>
        <v>10</v>
      </c>
    </row>
    <row r="145" spans="1:11" s="3" customFormat="1">
      <c r="A145" s="1">
        <v>2012</v>
      </c>
      <c r="B145" s="2" t="s">
        <v>59</v>
      </c>
      <c r="C145" s="2" t="s">
        <v>76</v>
      </c>
      <c r="D145" s="1">
        <v>3</v>
      </c>
      <c r="E145" s="1">
        <v>10</v>
      </c>
      <c r="F145" s="1">
        <v>8</v>
      </c>
      <c r="G145" s="1">
        <v>2</v>
      </c>
      <c r="H145" s="1">
        <v>20</v>
      </c>
      <c r="I145" s="5">
        <f t="shared" si="6"/>
        <v>50</v>
      </c>
      <c r="J145" s="5">
        <f t="shared" si="7"/>
        <v>40</v>
      </c>
      <c r="K145" s="5">
        <f t="shared" si="8"/>
        <v>10</v>
      </c>
    </row>
    <row r="146" spans="1:11" s="3" customFormat="1">
      <c r="A146" s="1">
        <v>2012</v>
      </c>
      <c r="B146" s="2" t="s">
        <v>59</v>
      </c>
      <c r="C146" s="2" t="s">
        <v>76</v>
      </c>
      <c r="D146" s="1">
        <v>4</v>
      </c>
      <c r="E146" s="1">
        <v>36</v>
      </c>
      <c r="F146" s="1">
        <v>27</v>
      </c>
      <c r="G146" s="1">
        <v>15</v>
      </c>
      <c r="H146" s="1">
        <v>78</v>
      </c>
      <c r="I146" s="5">
        <f t="shared" si="6"/>
        <v>46.153846153846153</v>
      </c>
      <c r="J146" s="5">
        <f t="shared" si="7"/>
        <v>34.615384615384613</v>
      </c>
      <c r="K146" s="5">
        <f t="shared" si="8"/>
        <v>19.23076923076923</v>
      </c>
    </row>
    <row r="147" spans="1:11" s="3" customFormat="1">
      <c r="A147" s="1">
        <v>2012</v>
      </c>
      <c r="B147" s="2" t="s">
        <v>59</v>
      </c>
      <c r="C147" s="2" t="s">
        <v>77</v>
      </c>
      <c r="D147" s="1">
        <v>1</v>
      </c>
      <c r="E147" s="1">
        <v>70</v>
      </c>
      <c r="F147" s="1">
        <v>5</v>
      </c>
      <c r="G147" s="1">
        <v>3</v>
      </c>
      <c r="H147" s="1">
        <v>78</v>
      </c>
      <c r="I147" s="5">
        <f t="shared" si="6"/>
        <v>89.743589743589737</v>
      </c>
      <c r="J147" s="5">
        <f t="shared" si="7"/>
        <v>6.4102564102564106</v>
      </c>
      <c r="K147" s="5">
        <f t="shared" si="8"/>
        <v>3.8461538461538463</v>
      </c>
    </row>
    <row r="148" spans="1:11" s="3" customFormat="1">
      <c r="A148" s="1">
        <v>2012</v>
      </c>
      <c r="B148" s="2" t="s">
        <v>59</v>
      </c>
      <c r="C148" s="2" t="s">
        <v>77</v>
      </c>
      <c r="D148" s="1">
        <v>2</v>
      </c>
      <c r="E148" s="1">
        <v>54</v>
      </c>
      <c r="F148" s="1">
        <v>6</v>
      </c>
      <c r="G148" s="1">
        <v>5</v>
      </c>
      <c r="H148" s="1">
        <v>65</v>
      </c>
      <c r="I148" s="5">
        <f t="shared" si="6"/>
        <v>83.07692307692308</v>
      </c>
      <c r="J148" s="5">
        <f t="shared" si="7"/>
        <v>9.2307692307692299</v>
      </c>
      <c r="K148" s="5">
        <f t="shared" si="8"/>
        <v>7.6923076923076925</v>
      </c>
    </row>
    <row r="149" spans="1:11" s="3" customFormat="1">
      <c r="A149" s="1">
        <v>2012</v>
      </c>
      <c r="B149" s="2" t="s">
        <v>59</v>
      </c>
      <c r="C149" s="2" t="s">
        <v>78</v>
      </c>
      <c r="D149" s="1">
        <v>1</v>
      </c>
      <c r="E149" s="1">
        <v>153</v>
      </c>
      <c r="F149" s="1">
        <v>12</v>
      </c>
      <c r="G149" s="1">
        <v>19</v>
      </c>
      <c r="H149" s="1">
        <v>184</v>
      </c>
      <c r="I149" s="5">
        <f t="shared" si="6"/>
        <v>83.152173913043484</v>
      </c>
      <c r="J149" s="5">
        <f t="shared" si="7"/>
        <v>6.5217391304347823</v>
      </c>
      <c r="K149" s="5">
        <f t="shared" si="8"/>
        <v>10.326086956521738</v>
      </c>
    </row>
    <row r="150" spans="1:11" s="3" customFormat="1">
      <c r="A150" s="1">
        <v>2012</v>
      </c>
      <c r="B150" s="2" t="s">
        <v>59</v>
      </c>
      <c r="C150" s="2" t="s">
        <v>78</v>
      </c>
      <c r="D150" s="1">
        <v>2</v>
      </c>
      <c r="E150" s="1">
        <v>113</v>
      </c>
      <c r="F150" s="1">
        <v>22</v>
      </c>
      <c r="G150" s="1">
        <v>19</v>
      </c>
      <c r="H150" s="1">
        <v>154</v>
      </c>
      <c r="I150" s="5">
        <f t="shared" si="6"/>
        <v>73.376623376623371</v>
      </c>
      <c r="J150" s="5">
        <f t="shared" si="7"/>
        <v>14.285714285714286</v>
      </c>
      <c r="K150" s="5">
        <f t="shared" si="8"/>
        <v>12.337662337662337</v>
      </c>
    </row>
    <row r="151" spans="1:11" s="3" customFormat="1">
      <c r="A151" s="1">
        <v>2012</v>
      </c>
      <c r="B151" s="2" t="s">
        <v>59</v>
      </c>
      <c r="C151" s="2" t="s">
        <v>78</v>
      </c>
      <c r="D151" s="1">
        <v>3</v>
      </c>
      <c r="E151" s="1">
        <v>97</v>
      </c>
      <c r="F151" s="1">
        <v>15</v>
      </c>
      <c r="G151" s="1">
        <v>10</v>
      </c>
      <c r="H151" s="1">
        <v>122</v>
      </c>
      <c r="I151" s="5">
        <f t="shared" si="6"/>
        <v>79.508196721311478</v>
      </c>
      <c r="J151" s="5">
        <f t="shared" si="7"/>
        <v>12.295081967213115</v>
      </c>
      <c r="K151" s="5">
        <f t="shared" si="8"/>
        <v>8.1967213114754092</v>
      </c>
    </row>
    <row r="152" spans="1:11" s="3" customFormat="1">
      <c r="A152" s="1">
        <v>2012</v>
      </c>
      <c r="B152" s="2" t="s">
        <v>59</v>
      </c>
      <c r="C152" s="2" t="s">
        <v>79</v>
      </c>
      <c r="D152" s="1">
        <v>1</v>
      </c>
      <c r="E152" s="1">
        <v>80</v>
      </c>
      <c r="F152" s="1">
        <v>8</v>
      </c>
      <c r="G152" s="1">
        <v>7</v>
      </c>
      <c r="H152" s="1">
        <v>95</v>
      </c>
      <c r="I152" s="5">
        <f t="shared" si="6"/>
        <v>84.21052631578948</v>
      </c>
      <c r="J152" s="5">
        <f t="shared" si="7"/>
        <v>8.4210526315789469</v>
      </c>
      <c r="K152" s="5">
        <f t="shared" si="8"/>
        <v>7.3684210526315788</v>
      </c>
    </row>
    <row r="153" spans="1:11" s="3" customFormat="1">
      <c r="A153" s="1">
        <v>2012</v>
      </c>
      <c r="B153" s="2" t="s">
        <v>59</v>
      </c>
      <c r="C153" s="2" t="s">
        <v>79</v>
      </c>
      <c r="D153" s="1">
        <v>2</v>
      </c>
      <c r="E153" s="1">
        <v>75</v>
      </c>
      <c r="F153" s="1">
        <v>13</v>
      </c>
      <c r="G153" s="1">
        <v>7</v>
      </c>
      <c r="H153" s="1">
        <v>95</v>
      </c>
      <c r="I153" s="5">
        <f t="shared" si="6"/>
        <v>78.94736842105263</v>
      </c>
      <c r="J153" s="5">
        <f t="shared" si="7"/>
        <v>13.684210526315789</v>
      </c>
      <c r="K153" s="5">
        <f t="shared" si="8"/>
        <v>7.3684210526315788</v>
      </c>
    </row>
    <row r="154" spans="1:11" s="3" customFormat="1">
      <c r="A154" s="1">
        <v>2012</v>
      </c>
      <c r="B154" s="2" t="s">
        <v>59</v>
      </c>
      <c r="C154" s="2" t="s">
        <v>79</v>
      </c>
      <c r="D154" s="1">
        <v>3</v>
      </c>
      <c r="E154" s="1">
        <v>43</v>
      </c>
      <c r="F154" s="1">
        <v>4</v>
      </c>
      <c r="G154" s="1">
        <v>5</v>
      </c>
      <c r="H154" s="1">
        <v>52</v>
      </c>
      <c r="I154" s="5">
        <f t="shared" si="6"/>
        <v>82.692307692307693</v>
      </c>
      <c r="J154" s="5">
        <f t="shared" si="7"/>
        <v>7.6923076923076925</v>
      </c>
      <c r="K154" s="5">
        <f t="shared" si="8"/>
        <v>9.615384615384615</v>
      </c>
    </row>
    <row r="155" spans="1:11" s="3" customFormat="1">
      <c r="A155" s="1">
        <v>2012</v>
      </c>
      <c r="B155" s="2" t="s">
        <v>59</v>
      </c>
      <c r="C155" s="2" t="s">
        <v>79</v>
      </c>
      <c r="D155" s="1">
        <v>4</v>
      </c>
      <c r="E155" s="1">
        <v>11</v>
      </c>
      <c r="F155" s="1">
        <v>1</v>
      </c>
      <c r="G155" s="1">
        <v>1</v>
      </c>
      <c r="H155" s="1">
        <v>13</v>
      </c>
      <c r="I155" s="5">
        <f t="shared" si="6"/>
        <v>84.615384615384613</v>
      </c>
      <c r="J155" s="5">
        <f t="shared" si="7"/>
        <v>7.6923076923076925</v>
      </c>
      <c r="K155" s="5">
        <f t="shared" si="8"/>
        <v>7.6923076923076925</v>
      </c>
    </row>
    <row r="156" spans="1:11" s="3" customFormat="1">
      <c r="A156" s="1">
        <v>2012</v>
      </c>
      <c r="B156" s="2" t="s">
        <v>59</v>
      </c>
      <c r="C156" s="2" t="s">
        <v>80</v>
      </c>
      <c r="D156" s="1">
        <v>1</v>
      </c>
      <c r="E156" s="1">
        <v>150</v>
      </c>
      <c r="F156" s="1">
        <v>21</v>
      </c>
      <c r="G156" s="1">
        <v>23</v>
      </c>
      <c r="H156" s="1">
        <v>194</v>
      </c>
      <c r="I156" s="5">
        <f t="shared" si="6"/>
        <v>77.319587628865975</v>
      </c>
      <c r="J156" s="5">
        <f t="shared" si="7"/>
        <v>10.824742268041238</v>
      </c>
      <c r="K156" s="5">
        <f t="shared" si="8"/>
        <v>11.855670103092784</v>
      </c>
    </row>
    <row r="157" spans="1:11" s="3" customFormat="1">
      <c r="A157" s="1">
        <v>2012</v>
      </c>
      <c r="B157" s="2" t="s">
        <v>59</v>
      </c>
      <c r="C157" s="2" t="s">
        <v>80</v>
      </c>
      <c r="D157" s="1">
        <v>2</v>
      </c>
      <c r="E157" s="1">
        <v>141</v>
      </c>
      <c r="F157" s="1">
        <v>23</v>
      </c>
      <c r="G157" s="1">
        <v>17</v>
      </c>
      <c r="H157" s="1">
        <v>181</v>
      </c>
      <c r="I157" s="5">
        <f t="shared" si="6"/>
        <v>77.900552486187848</v>
      </c>
      <c r="J157" s="5">
        <f t="shared" si="7"/>
        <v>12.707182320441989</v>
      </c>
      <c r="K157" s="5">
        <f t="shared" si="8"/>
        <v>9.3922651933701662</v>
      </c>
    </row>
    <row r="158" spans="1:11" s="3" customFormat="1">
      <c r="A158" s="1">
        <v>2012</v>
      </c>
      <c r="B158" s="2" t="s">
        <v>59</v>
      </c>
      <c r="C158" s="2" t="s">
        <v>80</v>
      </c>
      <c r="D158" s="1">
        <v>3</v>
      </c>
      <c r="E158" s="1">
        <v>88</v>
      </c>
      <c r="F158" s="1">
        <v>10</v>
      </c>
      <c r="G158" s="1">
        <v>12</v>
      </c>
      <c r="H158" s="1">
        <v>110</v>
      </c>
      <c r="I158" s="5">
        <f t="shared" si="6"/>
        <v>80</v>
      </c>
      <c r="J158" s="5">
        <f t="shared" si="7"/>
        <v>9.0909090909090917</v>
      </c>
      <c r="K158" s="5">
        <f t="shared" si="8"/>
        <v>10.909090909090908</v>
      </c>
    </row>
    <row r="159" spans="1:11" s="3" customFormat="1">
      <c r="A159" s="1">
        <v>2012</v>
      </c>
      <c r="B159" s="2" t="s">
        <v>59</v>
      </c>
      <c r="C159" s="2" t="s">
        <v>80</v>
      </c>
      <c r="D159" s="1">
        <v>4</v>
      </c>
      <c r="E159" s="1">
        <v>5</v>
      </c>
      <c r="F159" s="1">
        <v>0</v>
      </c>
      <c r="G159" s="1">
        <v>0</v>
      </c>
      <c r="H159" s="1">
        <v>5</v>
      </c>
      <c r="I159" s="5">
        <f t="shared" si="6"/>
        <v>100</v>
      </c>
      <c r="J159" s="5">
        <f t="shared" si="7"/>
        <v>0</v>
      </c>
      <c r="K159" s="5">
        <f t="shared" si="8"/>
        <v>0</v>
      </c>
    </row>
    <row r="160" spans="1:11" s="3" customFormat="1">
      <c r="A160" s="1">
        <v>2012</v>
      </c>
      <c r="B160" s="2" t="s">
        <v>59</v>
      </c>
      <c r="C160" s="2" t="s">
        <v>81</v>
      </c>
      <c r="D160" s="1">
        <v>1</v>
      </c>
      <c r="E160" s="1">
        <v>69</v>
      </c>
      <c r="F160" s="1">
        <v>8</v>
      </c>
      <c r="G160" s="1">
        <v>16</v>
      </c>
      <c r="H160" s="1">
        <v>93</v>
      </c>
      <c r="I160" s="5">
        <f t="shared" si="6"/>
        <v>74.193548387096769</v>
      </c>
      <c r="J160" s="5">
        <f t="shared" si="7"/>
        <v>8.6021505376344081</v>
      </c>
      <c r="K160" s="5">
        <f t="shared" si="8"/>
        <v>17.204301075268816</v>
      </c>
    </row>
    <row r="161" spans="1:11" s="3" customFormat="1">
      <c r="A161" s="1">
        <v>2012</v>
      </c>
      <c r="B161" s="2" t="s">
        <v>59</v>
      </c>
      <c r="C161" s="2" t="s">
        <v>81</v>
      </c>
      <c r="D161" s="1">
        <v>2</v>
      </c>
      <c r="E161" s="1">
        <v>70</v>
      </c>
      <c r="F161" s="1">
        <v>7</v>
      </c>
      <c r="G161" s="1">
        <v>10</v>
      </c>
      <c r="H161" s="1">
        <v>87</v>
      </c>
      <c r="I161" s="5">
        <f t="shared" si="6"/>
        <v>80.459770114942529</v>
      </c>
      <c r="J161" s="5">
        <f t="shared" si="7"/>
        <v>8.0459770114942533</v>
      </c>
      <c r="K161" s="5">
        <f t="shared" si="8"/>
        <v>11.494252873563218</v>
      </c>
    </row>
    <row r="162" spans="1:11" s="3" customFormat="1">
      <c r="A162" s="1">
        <v>2012</v>
      </c>
      <c r="B162" s="2" t="s">
        <v>59</v>
      </c>
      <c r="C162" s="2" t="s">
        <v>81</v>
      </c>
      <c r="D162" s="1">
        <v>3</v>
      </c>
      <c r="E162" s="1">
        <v>70</v>
      </c>
      <c r="F162" s="1">
        <v>19</v>
      </c>
      <c r="G162" s="1">
        <v>11</v>
      </c>
      <c r="H162" s="1">
        <v>100</v>
      </c>
      <c r="I162" s="5">
        <f t="shared" si="6"/>
        <v>70</v>
      </c>
      <c r="J162" s="5">
        <f t="shared" si="7"/>
        <v>19</v>
      </c>
      <c r="K162" s="5">
        <f t="shared" si="8"/>
        <v>11</v>
      </c>
    </row>
    <row r="163" spans="1:11" s="3" customFormat="1">
      <c r="A163" s="1">
        <v>2012</v>
      </c>
      <c r="B163" s="2" t="s">
        <v>59</v>
      </c>
      <c r="C163" s="2" t="s">
        <v>81</v>
      </c>
      <c r="D163" s="1">
        <v>4</v>
      </c>
      <c r="E163" s="1">
        <v>29</v>
      </c>
      <c r="F163" s="1">
        <v>3</v>
      </c>
      <c r="G163" s="1">
        <v>8</v>
      </c>
      <c r="H163" s="1">
        <v>40</v>
      </c>
      <c r="I163" s="5">
        <f t="shared" si="6"/>
        <v>72.5</v>
      </c>
      <c r="J163" s="5">
        <f t="shared" si="7"/>
        <v>7.5</v>
      </c>
      <c r="K163" s="5">
        <f t="shared" si="8"/>
        <v>20</v>
      </c>
    </row>
    <row r="164" spans="1:11" s="3" customFormat="1">
      <c r="A164" s="1">
        <v>2012</v>
      </c>
      <c r="B164" s="2" t="s">
        <v>59</v>
      </c>
      <c r="C164" s="2" t="s">
        <v>82</v>
      </c>
      <c r="D164" s="1">
        <v>1</v>
      </c>
      <c r="E164" s="1">
        <v>37</v>
      </c>
      <c r="F164" s="1">
        <v>16</v>
      </c>
      <c r="G164" s="1">
        <v>15</v>
      </c>
      <c r="H164" s="1">
        <v>68</v>
      </c>
      <c r="I164" s="5">
        <f t="shared" si="6"/>
        <v>54.411764705882355</v>
      </c>
      <c r="J164" s="5">
        <f t="shared" si="7"/>
        <v>23.529411764705884</v>
      </c>
      <c r="K164" s="5">
        <f t="shared" si="8"/>
        <v>22.058823529411764</v>
      </c>
    </row>
    <row r="165" spans="1:11" s="3" customFormat="1">
      <c r="A165" s="1">
        <v>2012</v>
      </c>
      <c r="B165" s="2" t="s">
        <v>59</v>
      </c>
      <c r="C165" s="2" t="s">
        <v>82</v>
      </c>
      <c r="D165" s="1">
        <v>2</v>
      </c>
      <c r="E165" s="1">
        <v>31</v>
      </c>
      <c r="F165" s="1">
        <v>14</v>
      </c>
      <c r="G165" s="1">
        <v>7</v>
      </c>
      <c r="H165" s="1">
        <v>52</v>
      </c>
      <c r="I165" s="5">
        <f t="shared" si="6"/>
        <v>59.615384615384613</v>
      </c>
      <c r="J165" s="5">
        <f t="shared" si="7"/>
        <v>26.923076923076923</v>
      </c>
      <c r="K165" s="5">
        <f t="shared" si="8"/>
        <v>13.461538461538462</v>
      </c>
    </row>
    <row r="166" spans="1:11" s="3" customFormat="1">
      <c r="A166" s="1">
        <v>2012</v>
      </c>
      <c r="B166" s="2" t="s">
        <v>59</v>
      </c>
      <c r="C166" s="2" t="s">
        <v>82</v>
      </c>
      <c r="D166" s="1">
        <v>3</v>
      </c>
      <c r="E166" s="1">
        <v>42</v>
      </c>
      <c r="F166" s="1">
        <v>10</v>
      </c>
      <c r="G166" s="1">
        <v>6</v>
      </c>
      <c r="H166" s="1">
        <v>58</v>
      </c>
      <c r="I166" s="5">
        <f t="shared" si="6"/>
        <v>72.41379310344827</v>
      </c>
      <c r="J166" s="5">
        <f t="shared" si="7"/>
        <v>17.241379310344829</v>
      </c>
      <c r="K166" s="5">
        <f t="shared" si="8"/>
        <v>10.344827586206897</v>
      </c>
    </row>
    <row r="167" spans="1:11" s="3" customFormat="1">
      <c r="A167" s="1">
        <v>2012</v>
      </c>
      <c r="B167" s="2" t="s">
        <v>59</v>
      </c>
      <c r="C167" s="2" t="s">
        <v>82</v>
      </c>
      <c r="D167" s="1">
        <v>4</v>
      </c>
      <c r="E167" s="1">
        <v>12</v>
      </c>
      <c r="F167" s="1">
        <v>2</v>
      </c>
      <c r="G167" s="1">
        <v>2</v>
      </c>
      <c r="H167" s="1">
        <v>16</v>
      </c>
      <c r="I167" s="5">
        <f t="shared" si="6"/>
        <v>75</v>
      </c>
      <c r="J167" s="5">
        <f t="shared" si="7"/>
        <v>12.5</v>
      </c>
      <c r="K167" s="5">
        <f t="shared" si="8"/>
        <v>12.5</v>
      </c>
    </row>
    <row r="168" spans="1:11" s="3" customFormat="1">
      <c r="A168" s="1">
        <v>2012</v>
      </c>
      <c r="B168" s="2" t="s">
        <v>59</v>
      </c>
      <c r="C168" s="2" t="s">
        <v>83</v>
      </c>
      <c r="D168" s="1">
        <v>1</v>
      </c>
      <c r="E168" s="1">
        <v>142</v>
      </c>
      <c r="F168" s="1">
        <v>14</v>
      </c>
      <c r="G168" s="1">
        <v>23</v>
      </c>
      <c r="H168" s="1">
        <v>179</v>
      </c>
      <c r="I168" s="5">
        <f t="shared" si="6"/>
        <v>79.32960893854748</v>
      </c>
      <c r="J168" s="5">
        <f t="shared" si="7"/>
        <v>7.8212290502793298</v>
      </c>
      <c r="K168" s="5">
        <f t="shared" si="8"/>
        <v>12.849162011173185</v>
      </c>
    </row>
    <row r="169" spans="1:11" s="3" customFormat="1">
      <c r="A169" s="1">
        <v>2012</v>
      </c>
      <c r="B169" s="2" t="s">
        <v>59</v>
      </c>
      <c r="C169" s="2" t="s">
        <v>83</v>
      </c>
      <c r="D169" s="1">
        <v>2</v>
      </c>
      <c r="E169" s="1">
        <v>124</v>
      </c>
      <c r="F169" s="1">
        <v>12</v>
      </c>
      <c r="G169" s="1">
        <v>20</v>
      </c>
      <c r="H169" s="1">
        <v>156</v>
      </c>
      <c r="I169" s="5">
        <f t="shared" si="6"/>
        <v>79.487179487179489</v>
      </c>
      <c r="J169" s="5">
        <f t="shared" si="7"/>
        <v>7.6923076923076925</v>
      </c>
      <c r="K169" s="5">
        <f t="shared" si="8"/>
        <v>12.820512820512821</v>
      </c>
    </row>
    <row r="170" spans="1:11" s="3" customFormat="1">
      <c r="A170" s="1">
        <v>2012</v>
      </c>
      <c r="B170" s="2" t="s">
        <v>59</v>
      </c>
      <c r="C170" s="2" t="s">
        <v>83</v>
      </c>
      <c r="D170" s="1">
        <v>3</v>
      </c>
      <c r="E170" s="1">
        <v>90</v>
      </c>
      <c r="F170" s="1">
        <v>19</v>
      </c>
      <c r="G170" s="1">
        <v>19</v>
      </c>
      <c r="H170" s="1">
        <v>128</v>
      </c>
      <c r="I170" s="5">
        <f t="shared" si="6"/>
        <v>70.3125</v>
      </c>
      <c r="J170" s="5">
        <f t="shared" si="7"/>
        <v>14.84375</v>
      </c>
      <c r="K170" s="5">
        <f t="shared" si="8"/>
        <v>14.84375</v>
      </c>
    </row>
    <row r="171" spans="1:11" s="3" customFormat="1">
      <c r="A171" s="1">
        <v>2012</v>
      </c>
      <c r="B171" s="2" t="s">
        <v>59</v>
      </c>
      <c r="C171" s="2" t="s">
        <v>83</v>
      </c>
      <c r="D171" s="1">
        <v>4</v>
      </c>
      <c r="E171" s="1">
        <v>45</v>
      </c>
      <c r="F171" s="1">
        <v>9</v>
      </c>
      <c r="G171" s="1">
        <v>12</v>
      </c>
      <c r="H171" s="1">
        <v>66</v>
      </c>
      <c r="I171" s="5">
        <f t="shared" si="6"/>
        <v>68.181818181818187</v>
      </c>
      <c r="J171" s="5">
        <f t="shared" si="7"/>
        <v>13.636363636363637</v>
      </c>
      <c r="K171" s="5">
        <f t="shared" si="8"/>
        <v>18.181818181818183</v>
      </c>
    </row>
    <row r="172" spans="1:11" s="3" customFormat="1">
      <c r="A172" s="1">
        <v>2012</v>
      </c>
      <c r="B172" s="2" t="s">
        <v>59</v>
      </c>
      <c r="C172" s="2" t="s">
        <v>84</v>
      </c>
      <c r="D172" s="1">
        <v>1</v>
      </c>
      <c r="E172" s="1">
        <v>1</v>
      </c>
      <c r="F172" s="1">
        <v>0</v>
      </c>
      <c r="G172" s="1">
        <v>0</v>
      </c>
      <c r="H172" s="1">
        <v>1</v>
      </c>
      <c r="I172" s="5">
        <f t="shared" si="6"/>
        <v>100</v>
      </c>
      <c r="J172" s="5">
        <f t="shared" si="7"/>
        <v>0</v>
      </c>
      <c r="K172" s="5">
        <f t="shared" si="8"/>
        <v>0</v>
      </c>
    </row>
    <row r="173" spans="1:11" s="3" customFormat="1">
      <c r="A173" s="1">
        <v>2012</v>
      </c>
      <c r="B173" s="2" t="s">
        <v>59</v>
      </c>
      <c r="C173" s="2" t="s">
        <v>84</v>
      </c>
      <c r="D173" s="1">
        <v>2</v>
      </c>
      <c r="E173" s="1">
        <v>7</v>
      </c>
      <c r="F173" s="1">
        <v>3</v>
      </c>
      <c r="G173" s="1">
        <v>2</v>
      </c>
      <c r="H173" s="1">
        <v>12</v>
      </c>
      <c r="I173" s="5">
        <f t="shared" si="6"/>
        <v>58.333333333333336</v>
      </c>
      <c r="J173" s="5">
        <f t="shared" si="7"/>
        <v>25</v>
      </c>
      <c r="K173" s="5">
        <f t="shared" si="8"/>
        <v>16.666666666666668</v>
      </c>
    </row>
    <row r="174" spans="1:11" s="3" customFormat="1">
      <c r="A174" s="1">
        <v>2012</v>
      </c>
      <c r="B174" s="2" t="s">
        <v>59</v>
      </c>
      <c r="C174" s="2" t="s">
        <v>84</v>
      </c>
      <c r="D174" s="1">
        <v>3</v>
      </c>
      <c r="E174" s="1">
        <v>6</v>
      </c>
      <c r="F174" s="1">
        <v>2</v>
      </c>
      <c r="G174" s="1">
        <v>0</v>
      </c>
      <c r="H174" s="1">
        <v>8</v>
      </c>
      <c r="I174" s="5">
        <f t="shared" si="6"/>
        <v>75</v>
      </c>
      <c r="J174" s="5">
        <f t="shared" si="7"/>
        <v>25</v>
      </c>
      <c r="K174" s="5">
        <f t="shared" si="8"/>
        <v>0</v>
      </c>
    </row>
    <row r="175" spans="1:11" s="3" customFormat="1">
      <c r="A175" s="1">
        <v>2012</v>
      </c>
      <c r="B175" s="2" t="s">
        <v>59</v>
      </c>
      <c r="C175" s="2" t="s">
        <v>85</v>
      </c>
      <c r="D175" s="1">
        <v>1</v>
      </c>
      <c r="E175" s="1">
        <v>123</v>
      </c>
      <c r="F175" s="1">
        <v>14</v>
      </c>
      <c r="G175" s="1">
        <v>52</v>
      </c>
      <c r="H175" s="1">
        <v>189</v>
      </c>
      <c r="I175" s="5">
        <f t="shared" si="6"/>
        <v>65.079365079365076</v>
      </c>
      <c r="J175" s="5">
        <f t="shared" si="7"/>
        <v>7.4074074074074074</v>
      </c>
      <c r="K175" s="5">
        <f t="shared" si="8"/>
        <v>27.513227513227513</v>
      </c>
    </row>
    <row r="176" spans="1:11" s="3" customFormat="1">
      <c r="A176" s="1">
        <v>2012</v>
      </c>
      <c r="B176" s="2" t="s">
        <v>59</v>
      </c>
      <c r="C176" s="2" t="s">
        <v>85</v>
      </c>
      <c r="D176" s="1">
        <v>2</v>
      </c>
      <c r="E176" s="1">
        <v>115</v>
      </c>
      <c r="F176" s="1">
        <v>12</v>
      </c>
      <c r="G176" s="1">
        <v>13</v>
      </c>
      <c r="H176" s="1">
        <v>140</v>
      </c>
      <c r="I176" s="5">
        <f t="shared" si="6"/>
        <v>82.142857142857139</v>
      </c>
      <c r="J176" s="5">
        <f t="shared" si="7"/>
        <v>8.5714285714285712</v>
      </c>
      <c r="K176" s="5">
        <f t="shared" si="8"/>
        <v>9.2857142857142865</v>
      </c>
    </row>
    <row r="177" spans="1:11" s="3" customFormat="1">
      <c r="A177" s="1">
        <v>2012</v>
      </c>
      <c r="B177" s="2" t="s">
        <v>59</v>
      </c>
      <c r="C177" s="2" t="s">
        <v>85</v>
      </c>
      <c r="D177" s="1">
        <v>3</v>
      </c>
      <c r="E177" s="1">
        <v>103</v>
      </c>
      <c r="F177" s="1">
        <v>26</v>
      </c>
      <c r="G177" s="1">
        <v>26</v>
      </c>
      <c r="H177" s="1">
        <v>155</v>
      </c>
      <c r="I177" s="5">
        <f t="shared" si="6"/>
        <v>66.451612903225808</v>
      </c>
      <c r="J177" s="5">
        <f t="shared" si="7"/>
        <v>16.774193548387096</v>
      </c>
      <c r="K177" s="5">
        <f t="shared" si="8"/>
        <v>16.774193548387096</v>
      </c>
    </row>
    <row r="178" spans="1:11" s="3" customFormat="1">
      <c r="A178" s="1">
        <v>2012</v>
      </c>
      <c r="B178" s="2" t="s">
        <v>59</v>
      </c>
      <c r="C178" s="2" t="s">
        <v>85</v>
      </c>
      <c r="D178" s="1">
        <v>4</v>
      </c>
      <c r="E178" s="1">
        <v>141</v>
      </c>
      <c r="F178" s="1">
        <v>25</v>
      </c>
      <c r="G178" s="1">
        <v>48</v>
      </c>
      <c r="H178" s="1">
        <v>214</v>
      </c>
      <c r="I178" s="5">
        <f t="shared" si="6"/>
        <v>65.887850467289724</v>
      </c>
      <c r="J178" s="5">
        <f t="shared" si="7"/>
        <v>11.682242990654206</v>
      </c>
      <c r="K178" s="5">
        <f t="shared" si="8"/>
        <v>22.429906542056074</v>
      </c>
    </row>
    <row r="179" spans="1:11" s="3" customFormat="1">
      <c r="A179" s="1">
        <v>2012</v>
      </c>
      <c r="B179" s="2" t="s">
        <v>59</v>
      </c>
      <c r="C179" s="2" t="s">
        <v>86</v>
      </c>
      <c r="D179" s="1">
        <v>1</v>
      </c>
      <c r="E179" s="1">
        <v>80</v>
      </c>
      <c r="F179" s="1">
        <v>9</v>
      </c>
      <c r="G179" s="1">
        <v>13</v>
      </c>
      <c r="H179" s="1">
        <v>102</v>
      </c>
      <c r="I179" s="5">
        <f t="shared" si="6"/>
        <v>78.431372549019613</v>
      </c>
      <c r="J179" s="5">
        <f t="shared" si="7"/>
        <v>8.8235294117647065</v>
      </c>
      <c r="K179" s="5">
        <f t="shared" si="8"/>
        <v>12.745098039215685</v>
      </c>
    </row>
    <row r="180" spans="1:11" s="3" customFormat="1">
      <c r="A180" s="1">
        <v>2012</v>
      </c>
      <c r="B180" s="2" t="s">
        <v>59</v>
      </c>
      <c r="C180" s="2" t="s">
        <v>86</v>
      </c>
      <c r="D180" s="1">
        <v>2</v>
      </c>
      <c r="E180" s="1">
        <v>60</v>
      </c>
      <c r="F180" s="1">
        <v>6</v>
      </c>
      <c r="G180" s="1">
        <v>6</v>
      </c>
      <c r="H180" s="1">
        <v>72</v>
      </c>
      <c r="I180" s="5">
        <f t="shared" si="6"/>
        <v>83.333333333333329</v>
      </c>
      <c r="J180" s="5">
        <f t="shared" si="7"/>
        <v>8.3333333333333339</v>
      </c>
      <c r="K180" s="5">
        <f t="shared" si="8"/>
        <v>8.3333333333333339</v>
      </c>
    </row>
    <row r="181" spans="1:11" s="3" customFormat="1">
      <c r="A181" s="1">
        <v>2012</v>
      </c>
      <c r="B181" s="2" t="s">
        <v>59</v>
      </c>
      <c r="C181" s="2" t="s">
        <v>86</v>
      </c>
      <c r="D181" s="1">
        <v>3</v>
      </c>
      <c r="E181" s="1">
        <v>46</v>
      </c>
      <c r="F181" s="1">
        <v>18</v>
      </c>
      <c r="G181" s="1">
        <v>6</v>
      </c>
      <c r="H181" s="1">
        <v>70</v>
      </c>
      <c r="I181" s="5">
        <f t="shared" si="6"/>
        <v>65.714285714285708</v>
      </c>
      <c r="J181" s="5">
        <f t="shared" si="7"/>
        <v>25.714285714285715</v>
      </c>
      <c r="K181" s="5">
        <f t="shared" si="8"/>
        <v>8.5714285714285712</v>
      </c>
    </row>
    <row r="182" spans="1:11" s="3" customFormat="1">
      <c r="A182" s="1">
        <v>2012</v>
      </c>
      <c r="B182" s="2" t="s">
        <v>59</v>
      </c>
      <c r="C182" s="2" t="s">
        <v>86</v>
      </c>
      <c r="D182" s="1">
        <v>4</v>
      </c>
      <c r="E182" s="1">
        <v>35</v>
      </c>
      <c r="F182" s="1">
        <v>13</v>
      </c>
      <c r="G182" s="1">
        <v>29</v>
      </c>
      <c r="H182" s="1">
        <v>77</v>
      </c>
      <c r="I182" s="5">
        <f t="shared" si="6"/>
        <v>45.454545454545453</v>
      </c>
      <c r="J182" s="5">
        <f t="shared" si="7"/>
        <v>16.883116883116884</v>
      </c>
      <c r="K182" s="5">
        <f t="shared" si="8"/>
        <v>37.662337662337663</v>
      </c>
    </row>
    <row r="183" spans="1:11" s="3" customFormat="1">
      <c r="A183" s="1">
        <v>2012</v>
      </c>
      <c r="B183" s="2" t="s">
        <v>59</v>
      </c>
      <c r="C183" s="2" t="s">
        <v>87</v>
      </c>
      <c r="D183" s="1">
        <v>1</v>
      </c>
      <c r="E183" s="1">
        <v>250</v>
      </c>
      <c r="F183" s="1">
        <v>21</v>
      </c>
      <c r="G183" s="1">
        <v>18</v>
      </c>
      <c r="H183" s="1">
        <v>289</v>
      </c>
      <c r="I183" s="5">
        <f t="shared" si="6"/>
        <v>86.505190311418687</v>
      </c>
      <c r="J183" s="5">
        <f t="shared" si="7"/>
        <v>7.2664359861591699</v>
      </c>
      <c r="K183" s="5">
        <f t="shared" si="8"/>
        <v>6.2283737024221457</v>
      </c>
    </row>
    <row r="184" spans="1:11" s="3" customFormat="1">
      <c r="A184" s="1">
        <v>2012</v>
      </c>
      <c r="B184" s="2" t="s">
        <v>59</v>
      </c>
      <c r="C184" s="2" t="s">
        <v>87</v>
      </c>
      <c r="D184" s="1">
        <v>2</v>
      </c>
      <c r="E184" s="1">
        <v>281</v>
      </c>
      <c r="F184" s="1">
        <v>45</v>
      </c>
      <c r="G184" s="1">
        <v>36</v>
      </c>
      <c r="H184" s="1">
        <v>362</v>
      </c>
      <c r="I184" s="5">
        <f t="shared" si="6"/>
        <v>77.624309392265189</v>
      </c>
      <c r="J184" s="5">
        <f t="shared" si="7"/>
        <v>12.430939226519337</v>
      </c>
      <c r="K184" s="5">
        <f t="shared" si="8"/>
        <v>9.94475138121547</v>
      </c>
    </row>
    <row r="185" spans="1:11" s="3" customFormat="1">
      <c r="A185" s="1">
        <v>2012</v>
      </c>
      <c r="B185" s="2" t="s">
        <v>59</v>
      </c>
      <c r="C185" s="2" t="s">
        <v>87</v>
      </c>
      <c r="D185" s="1">
        <v>3</v>
      </c>
      <c r="E185" s="1">
        <v>281</v>
      </c>
      <c r="F185" s="1">
        <v>47</v>
      </c>
      <c r="G185" s="1">
        <v>28</v>
      </c>
      <c r="H185" s="1">
        <v>356</v>
      </c>
      <c r="I185" s="5">
        <f t="shared" si="6"/>
        <v>78.932584269662925</v>
      </c>
      <c r="J185" s="5">
        <f t="shared" si="7"/>
        <v>13.202247191011235</v>
      </c>
      <c r="K185" s="5">
        <f t="shared" si="8"/>
        <v>7.8651685393258424</v>
      </c>
    </row>
    <row r="186" spans="1:11" s="3" customFormat="1">
      <c r="A186" s="1">
        <v>2012</v>
      </c>
      <c r="B186" s="2" t="s">
        <v>59</v>
      </c>
      <c r="C186" s="2" t="s">
        <v>87</v>
      </c>
      <c r="D186" s="1">
        <v>4</v>
      </c>
      <c r="E186" s="1">
        <v>41</v>
      </c>
      <c r="F186" s="1">
        <v>5</v>
      </c>
      <c r="G186" s="1">
        <v>0</v>
      </c>
      <c r="H186" s="1">
        <v>46</v>
      </c>
      <c r="I186" s="5">
        <f t="shared" si="6"/>
        <v>89.130434782608702</v>
      </c>
      <c r="J186" s="5">
        <f t="shared" si="7"/>
        <v>10.869565217391305</v>
      </c>
      <c r="K186" s="5">
        <f t="shared" si="8"/>
        <v>0</v>
      </c>
    </row>
    <row r="187" spans="1:11" s="3" customFormat="1">
      <c r="A187" s="1">
        <v>2012</v>
      </c>
      <c r="B187" s="2" t="s">
        <v>59</v>
      </c>
      <c r="C187" s="2" t="s">
        <v>88</v>
      </c>
      <c r="D187" s="1">
        <v>1</v>
      </c>
      <c r="E187" s="1">
        <v>65</v>
      </c>
      <c r="F187" s="1">
        <v>15</v>
      </c>
      <c r="G187" s="1">
        <v>11</v>
      </c>
      <c r="H187" s="1">
        <v>91</v>
      </c>
      <c r="I187" s="5">
        <f t="shared" si="6"/>
        <v>71.428571428571431</v>
      </c>
      <c r="J187" s="5">
        <f t="shared" si="7"/>
        <v>16.483516483516482</v>
      </c>
      <c r="K187" s="5">
        <f t="shared" si="8"/>
        <v>12.087912087912088</v>
      </c>
    </row>
    <row r="188" spans="1:11" s="3" customFormat="1">
      <c r="A188" s="1">
        <v>2012</v>
      </c>
      <c r="B188" s="2" t="s">
        <v>59</v>
      </c>
      <c r="C188" s="2" t="s">
        <v>88</v>
      </c>
      <c r="D188" s="1">
        <v>2</v>
      </c>
      <c r="E188" s="1">
        <v>47</v>
      </c>
      <c r="F188" s="1">
        <v>20</v>
      </c>
      <c r="G188" s="1">
        <v>9</v>
      </c>
      <c r="H188" s="1">
        <v>76</v>
      </c>
      <c r="I188" s="5">
        <f t="shared" si="6"/>
        <v>61.842105263157897</v>
      </c>
      <c r="J188" s="5">
        <f t="shared" si="7"/>
        <v>26.315789473684209</v>
      </c>
      <c r="K188" s="5">
        <f t="shared" si="8"/>
        <v>11.842105263157896</v>
      </c>
    </row>
    <row r="189" spans="1:11" s="3" customFormat="1">
      <c r="A189" s="1">
        <v>2012</v>
      </c>
      <c r="B189" s="2" t="s">
        <v>59</v>
      </c>
      <c r="C189" s="2" t="s">
        <v>88</v>
      </c>
      <c r="D189" s="1">
        <v>3</v>
      </c>
      <c r="E189" s="1">
        <v>21</v>
      </c>
      <c r="F189" s="1">
        <v>16</v>
      </c>
      <c r="G189" s="1">
        <v>4</v>
      </c>
      <c r="H189" s="1">
        <v>41</v>
      </c>
      <c r="I189" s="5">
        <f t="shared" si="6"/>
        <v>51.219512195121951</v>
      </c>
      <c r="J189" s="5">
        <f t="shared" si="7"/>
        <v>39.024390243902438</v>
      </c>
      <c r="K189" s="5">
        <f t="shared" si="8"/>
        <v>9.7560975609756095</v>
      </c>
    </row>
    <row r="190" spans="1:11" s="3" customFormat="1">
      <c r="A190" s="1">
        <v>2012</v>
      </c>
      <c r="B190" s="2" t="s">
        <v>59</v>
      </c>
      <c r="C190" s="2" t="s">
        <v>101</v>
      </c>
      <c r="D190" s="1">
        <v>4</v>
      </c>
      <c r="E190" s="1">
        <v>16</v>
      </c>
      <c r="F190" s="1">
        <v>4</v>
      </c>
      <c r="G190" s="1">
        <v>7</v>
      </c>
      <c r="H190" s="1">
        <v>27</v>
      </c>
      <c r="I190" s="5">
        <f t="shared" si="6"/>
        <v>59.25925925925926</v>
      </c>
      <c r="J190" s="5">
        <f t="shared" si="7"/>
        <v>14.814814814814815</v>
      </c>
      <c r="K190" s="5">
        <f t="shared" si="8"/>
        <v>25.925925925925927</v>
      </c>
    </row>
    <row r="191" spans="1:11" s="3" customFormat="1">
      <c r="A191" s="1">
        <v>2012</v>
      </c>
      <c r="B191" s="2" t="s">
        <v>59</v>
      </c>
      <c r="C191" s="2" t="s">
        <v>89</v>
      </c>
      <c r="D191" s="1">
        <v>1</v>
      </c>
      <c r="E191" s="1">
        <v>63</v>
      </c>
      <c r="F191" s="1">
        <v>8</v>
      </c>
      <c r="G191" s="1">
        <v>24</v>
      </c>
      <c r="H191" s="1">
        <v>95</v>
      </c>
      <c r="I191" s="5">
        <f t="shared" si="6"/>
        <v>66.315789473684205</v>
      </c>
      <c r="J191" s="5">
        <f t="shared" si="7"/>
        <v>8.4210526315789469</v>
      </c>
      <c r="K191" s="5">
        <f t="shared" si="8"/>
        <v>25.263157894736842</v>
      </c>
    </row>
    <row r="192" spans="1:11" s="3" customFormat="1">
      <c r="A192" s="1">
        <v>2012</v>
      </c>
      <c r="B192" s="2" t="s">
        <v>59</v>
      </c>
      <c r="C192" s="2" t="s">
        <v>89</v>
      </c>
      <c r="D192" s="1">
        <v>2</v>
      </c>
      <c r="E192" s="1">
        <v>51</v>
      </c>
      <c r="F192" s="1">
        <v>11</v>
      </c>
      <c r="G192" s="1">
        <v>23</v>
      </c>
      <c r="H192" s="1">
        <v>85</v>
      </c>
      <c r="I192" s="5">
        <f t="shared" si="6"/>
        <v>60</v>
      </c>
      <c r="J192" s="5">
        <f t="shared" si="7"/>
        <v>12.941176470588236</v>
      </c>
      <c r="K192" s="5">
        <f t="shared" si="8"/>
        <v>27.058823529411764</v>
      </c>
    </row>
    <row r="193" spans="1:11" s="3" customFormat="1">
      <c r="A193" s="1">
        <v>2012</v>
      </c>
      <c r="B193" s="2" t="s">
        <v>59</v>
      </c>
      <c r="C193" s="2" t="s">
        <v>89</v>
      </c>
      <c r="D193" s="1">
        <v>3</v>
      </c>
      <c r="E193" s="1">
        <v>51</v>
      </c>
      <c r="F193" s="1">
        <v>11</v>
      </c>
      <c r="G193" s="1">
        <v>13</v>
      </c>
      <c r="H193" s="1">
        <v>75</v>
      </c>
      <c r="I193" s="5">
        <f t="shared" si="6"/>
        <v>68</v>
      </c>
      <c r="J193" s="5">
        <f t="shared" si="7"/>
        <v>14.666666666666666</v>
      </c>
      <c r="K193" s="5">
        <f t="shared" si="8"/>
        <v>17.333333333333332</v>
      </c>
    </row>
    <row r="194" spans="1:11" s="3" customFormat="1">
      <c r="A194" s="1">
        <v>2012</v>
      </c>
      <c r="B194" s="2" t="s">
        <v>59</v>
      </c>
      <c r="C194" s="2" t="s">
        <v>89</v>
      </c>
      <c r="D194" s="1">
        <v>4</v>
      </c>
      <c r="E194" s="1">
        <v>44</v>
      </c>
      <c r="F194" s="1">
        <v>5</v>
      </c>
      <c r="G194" s="1">
        <v>6</v>
      </c>
      <c r="H194" s="1">
        <v>55</v>
      </c>
      <c r="I194" s="5">
        <f t="shared" si="6"/>
        <v>80</v>
      </c>
      <c r="J194" s="5">
        <f t="shared" si="7"/>
        <v>9.0909090909090917</v>
      </c>
      <c r="K194" s="5">
        <f t="shared" si="8"/>
        <v>10.909090909090908</v>
      </c>
    </row>
    <row r="195" spans="1:11" s="3" customFormat="1">
      <c r="A195" s="1">
        <v>2012</v>
      </c>
      <c r="B195" s="2" t="s">
        <v>59</v>
      </c>
      <c r="C195" s="2" t="s">
        <v>90</v>
      </c>
      <c r="D195" s="1">
        <v>1</v>
      </c>
      <c r="E195" s="1">
        <v>322</v>
      </c>
      <c r="F195" s="1">
        <v>54</v>
      </c>
      <c r="G195" s="1">
        <v>66</v>
      </c>
      <c r="H195" s="1">
        <v>442</v>
      </c>
      <c r="I195" s="5">
        <f t="shared" ref="I195:I258" si="9">(E195*100)/H195</f>
        <v>72.850678733031671</v>
      </c>
      <c r="J195" s="5">
        <f t="shared" ref="J195:J258" si="10">(F195*100)/H195</f>
        <v>12.217194570135746</v>
      </c>
      <c r="K195" s="5">
        <f t="shared" ref="K195:K258" si="11">(G195*100)/H195</f>
        <v>14.932126696832579</v>
      </c>
    </row>
    <row r="196" spans="1:11" s="3" customFormat="1">
      <c r="A196" s="1">
        <v>2012</v>
      </c>
      <c r="B196" s="2" t="s">
        <v>59</v>
      </c>
      <c r="C196" s="2" t="s">
        <v>90</v>
      </c>
      <c r="D196" s="1">
        <v>2</v>
      </c>
      <c r="E196" s="1">
        <v>254</v>
      </c>
      <c r="F196" s="1">
        <v>80</v>
      </c>
      <c r="G196" s="1">
        <v>52</v>
      </c>
      <c r="H196" s="1">
        <v>386</v>
      </c>
      <c r="I196" s="5">
        <f t="shared" si="9"/>
        <v>65.803108808290162</v>
      </c>
      <c r="J196" s="5">
        <f t="shared" si="10"/>
        <v>20.725388601036268</v>
      </c>
      <c r="K196" s="5">
        <f t="shared" si="11"/>
        <v>13.471502590673575</v>
      </c>
    </row>
    <row r="197" spans="1:11" s="3" customFormat="1">
      <c r="A197" s="1">
        <v>2012</v>
      </c>
      <c r="B197" s="2" t="s">
        <v>59</v>
      </c>
      <c r="C197" s="2" t="s">
        <v>90</v>
      </c>
      <c r="D197" s="1">
        <v>3</v>
      </c>
      <c r="E197" s="1">
        <v>174</v>
      </c>
      <c r="F197" s="1">
        <v>53</v>
      </c>
      <c r="G197" s="1">
        <v>45</v>
      </c>
      <c r="H197" s="1">
        <v>272</v>
      </c>
      <c r="I197" s="5">
        <f t="shared" si="9"/>
        <v>63.970588235294116</v>
      </c>
      <c r="J197" s="5">
        <f t="shared" si="10"/>
        <v>19.485294117647058</v>
      </c>
      <c r="K197" s="5">
        <f t="shared" si="11"/>
        <v>16.544117647058822</v>
      </c>
    </row>
    <row r="198" spans="1:11" s="3" customFormat="1">
      <c r="A198" s="1">
        <v>2012</v>
      </c>
      <c r="B198" s="2" t="s">
        <v>59</v>
      </c>
      <c r="C198" s="2" t="s">
        <v>90</v>
      </c>
      <c r="D198" s="1">
        <v>4</v>
      </c>
      <c r="E198" s="1">
        <v>15</v>
      </c>
      <c r="F198" s="1">
        <v>4</v>
      </c>
      <c r="G198" s="1">
        <v>4</v>
      </c>
      <c r="H198" s="1">
        <v>23</v>
      </c>
      <c r="I198" s="5">
        <f t="shared" si="9"/>
        <v>65.217391304347828</v>
      </c>
      <c r="J198" s="5">
        <f t="shared" si="10"/>
        <v>17.391304347826086</v>
      </c>
      <c r="K198" s="5">
        <f t="shared" si="11"/>
        <v>17.391304347826086</v>
      </c>
    </row>
    <row r="199" spans="1:11" s="3" customFormat="1">
      <c r="A199" s="1">
        <v>2012</v>
      </c>
      <c r="B199" s="2" t="s">
        <v>59</v>
      </c>
      <c r="C199" s="2" t="s">
        <v>91</v>
      </c>
      <c r="D199" s="1">
        <v>1</v>
      </c>
      <c r="E199" s="1">
        <v>37</v>
      </c>
      <c r="F199" s="1">
        <v>12</v>
      </c>
      <c r="G199" s="1">
        <v>18</v>
      </c>
      <c r="H199" s="1">
        <v>67</v>
      </c>
      <c r="I199" s="5">
        <f t="shared" si="9"/>
        <v>55.223880597014926</v>
      </c>
      <c r="J199" s="5">
        <f t="shared" si="10"/>
        <v>17.910447761194028</v>
      </c>
      <c r="K199" s="5">
        <f t="shared" si="11"/>
        <v>26.865671641791046</v>
      </c>
    </row>
    <row r="200" spans="1:11" s="3" customFormat="1">
      <c r="A200" s="1">
        <v>2012</v>
      </c>
      <c r="B200" s="2" t="s">
        <v>59</v>
      </c>
      <c r="C200" s="2" t="s">
        <v>91</v>
      </c>
      <c r="D200" s="1">
        <v>2</v>
      </c>
      <c r="E200" s="1">
        <v>23</v>
      </c>
      <c r="F200" s="1">
        <v>16</v>
      </c>
      <c r="G200" s="1">
        <v>8</v>
      </c>
      <c r="H200" s="1">
        <v>47</v>
      </c>
      <c r="I200" s="5">
        <f t="shared" si="9"/>
        <v>48.936170212765958</v>
      </c>
      <c r="J200" s="5">
        <f t="shared" si="10"/>
        <v>34.042553191489361</v>
      </c>
      <c r="K200" s="5">
        <f t="shared" si="11"/>
        <v>17.021276595744681</v>
      </c>
    </row>
    <row r="201" spans="1:11" s="3" customFormat="1">
      <c r="A201" s="1">
        <v>2012</v>
      </c>
      <c r="B201" s="2" t="s">
        <v>59</v>
      </c>
      <c r="C201" s="2" t="s">
        <v>91</v>
      </c>
      <c r="D201" s="1">
        <v>3</v>
      </c>
      <c r="E201" s="1">
        <v>31</v>
      </c>
      <c r="F201" s="1">
        <v>20</v>
      </c>
      <c r="G201" s="1">
        <v>12</v>
      </c>
      <c r="H201" s="1">
        <v>63</v>
      </c>
      <c r="I201" s="5">
        <f t="shared" si="9"/>
        <v>49.206349206349209</v>
      </c>
      <c r="J201" s="5">
        <f t="shared" si="10"/>
        <v>31.746031746031747</v>
      </c>
      <c r="K201" s="5">
        <f t="shared" si="11"/>
        <v>19.047619047619047</v>
      </c>
    </row>
    <row r="202" spans="1:11" s="3" customFormat="1">
      <c r="A202" s="1">
        <v>2012</v>
      </c>
      <c r="B202" s="2" t="s">
        <v>59</v>
      </c>
      <c r="C202" s="2" t="s">
        <v>92</v>
      </c>
      <c r="D202" s="1">
        <v>1</v>
      </c>
      <c r="E202" s="1">
        <v>145</v>
      </c>
      <c r="F202" s="1">
        <v>21</v>
      </c>
      <c r="G202" s="1">
        <v>50</v>
      </c>
      <c r="H202" s="1">
        <v>216</v>
      </c>
      <c r="I202" s="5">
        <f t="shared" si="9"/>
        <v>67.129629629629633</v>
      </c>
      <c r="J202" s="5">
        <f t="shared" si="10"/>
        <v>9.7222222222222214</v>
      </c>
      <c r="K202" s="5">
        <f t="shared" si="11"/>
        <v>23.148148148148149</v>
      </c>
    </row>
    <row r="203" spans="1:11" s="3" customFormat="1">
      <c r="A203" s="1">
        <v>2012</v>
      </c>
      <c r="B203" s="2" t="s">
        <v>59</v>
      </c>
      <c r="C203" s="2" t="s">
        <v>92</v>
      </c>
      <c r="D203" s="1">
        <v>2</v>
      </c>
      <c r="E203" s="1">
        <v>169</v>
      </c>
      <c r="F203" s="1">
        <v>16</v>
      </c>
      <c r="G203" s="1">
        <v>22</v>
      </c>
      <c r="H203" s="1">
        <v>207</v>
      </c>
      <c r="I203" s="5">
        <f t="shared" si="9"/>
        <v>81.642512077294683</v>
      </c>
      <c r="J203" s="5">
        <f t="shared" si="10"/>
        <v>7.7294685990338161</v>
      </c>
      <c r="K203" s="5">
        <f t="shared" si="11"/>
        <v>10.628019323671497</v>
      </c>
    </row>
    <row r="204" spans="1:11" s="3" customFormat="1">
      <c r="A204" s="1">
        <v>2012</v>
      </c>
      <c r="B204" s="2" t="s">
        <v>59</v>
      </c>
      <c r="C204" s="2" t="s">
        <v>92</v>
      </c>
      <c r="D204" s="1">
        <v>3</v>
      </c>
      <c r="E204" s="1">
        <v>22</v>
      </c>
      <c r="F204" s="1">
        <v>3</v>
      </c>
      <c r="G204" s="1">
        <v>9</v>
      </c>
      <c r="H204" s="1">
        <v>34</v>
      </c>
      <c r="I204" s="5">
        <f t="shared" si="9"/>
        <v>64.705882352941174</v>
      </c>
      <c r="J204" s="5">
        <f t="shared" si="10"/>
        <v>8.8235294117647065</v>
      </c>
      <c r="K204" s="5">
        <f t="shared" si="11"/>
        <v>26.470588235294116</v>
      </c>
    </row>
    <row r="205" spans="1:11" s="3" customFormat="1">
      <c r="A205" s="1">
        <v>2012</v>
      </c>
      <c r="B205" s="2" t="s">
        <v>59</v>
      </c>
      <c r="C205" s="2" t="s">
        <v>92</v>
      </c>
      <c r="D205" s="1">
        <v>4</v>
      </c>
      <c r="E205" s="1">
        <v>161</v>
      </c>
      <c r="F205" s="1">
        <v>29</v>
      </c>
      <c r="G205" s="1">
        <v>37</v>
      </c>
      <c r="H205" s="1">
        <v>227</v>
      </c>
      <c r="I205" s="5">
        <f t="shared" si="9"/>
        <v>70.925110132158594</v>
      </c>
      <c r="J205" s="5">
        <f t="shared" si="10"/>
        <v>12.775330396475772</v>
      </c>
      <c r="K205" s="5">
        <f t="shared" si="11"/>
        <v>16.29955947136564</v>
      </c>
    </row>
    <row r="206" spans="1:11" s="3" customFormat="1">
      <c r="A206" s="1">
        <v>2012</v>
      </c>
      <c r="B206" s="2" t="s">
        <v>59</v>
      </c>
      <c r="C206" s="2" t="s">
        <v>93</v>
      </c>
      <c r="D206" s="1">
        <v>1</v>
      </c>
      <c r="E206" s="1">
        <v>79</v>
      </c>
      <c r="F206" s="1">
        <v>20</v>
      </c>
      <c r="G206" s="1">
        <v>19</v>
      </c>
      <c r="H206" s="1">
        <v>118</v>
      </c>
      <c r="I206" s="5">
        <f t="shared" si="9"/>
        <v>66.949152542372886</v>
      </c>
      <c r="J206" s="5">
        <f t="shared" si="10"/>
        <v>16.949152542372882</v>
      </c>
      <c r="K206" s="5">
        <f t="shared" si="11"/>
        <v>16.101694915254239</v>
      </c>
    </row>
    <row r="207" spans="1:11" s="3" customFormat="1">
      <c r="A207" s="1">
        <v>2012</v>
      </c>
      <c r="B207" s="2" t="s">
        <v>59</v>
      </c>
      <c r="C207" s="2" t="s">
        <v>93</v>
      </c>
      <c r="D207" s="1">
        <v>2</v>
      </c>
      <c r="E207" s="1">
        <v>60</v>
      </c>
      <c r="F207" s="1">
        <v>21</v>
      </c>
      <c r="G207" s="1">
        <v>11</v>
      </c>
      <c r="H207" s="1">
        <v>92</v>
      </c>
      <c r="I207" s="5">
        <f t="shared" si="9"/>
        <v>65.217391304347828</v>
      </c>
      <c r="J207" s="5">
        <f t="shared" si="10"/>
        <v>22.826086956521738</v>
      </c>
      <c r="K207" s="5">
        <f t="shared" si="11"/>
        <v>11.956521739130435</v>
      </c>
    </row>
    <row r="208" spans="1:11" s="3" customFormat="1">
      <c r="A208" s="1">
        <v>2012</v>
      </c>
      <c r="B208" s="2" t="s">
        <v>59</v>
      </c>
      <c r="C208" s="2" t="s">
        <v>93</v>
      </c>
      <c r="D208" s="1">
        <v>3</v>
      </c>
      <c r="E208" s="1">
        <v>47</v>
      </c>
      <c r="F208" s="1">
        <v>15</v>
      </c>
      <c r="G208" s="1">
        <v>25</v>
      </c>
      <c r="H208" s="1">
        <v>87</v>
      </c>
      <c r="I208" s="5">
        <f t="shared" si="9"/>
        <v>54.022988505747129</v>
      </c>
      <c r="J208" s="5">
        <f t="shared" si="10"/>
        <v>17.241379310344829</v>
      </c>
      <c r="K208" s="5">
        <f t="shared" si="11"/>
        <v>28.735632183908045</v>
      </c>
    </row>
    <row r="209" spans="1:11" s="3" customFormat="1">
      <c r="A209" s="1">
        <v>2012</v>
      </c>
      <c r="B209" s="2" t="s">
        <v>59</v>
      </c>
      <c r="C209" s="2" t="s">
        <v>93</v>
      </c>
      <c r="D209" s="1">
        <v>4</v>
      </c>
      <c r="E209" s="1">
        <v>19</v>
      </c>
      <c r="F209" s="1">
        <v>4</v>
      </c>
      <c r="G209" s="1">
        <v>20</v>
      </c>
      <c r="H209" s="1">
        <v>43</v>
      </c>
      <c r="I209" s="5">
        <f t="shared" si="9"/>
        <v>44.186046511627907</v>
      </c>
      <c r="J209" s="5">
        <f t="shared" si="10"/>
        <v>9.3023255813953494</v>
      </c>
      <c r="K209" s="5">
        <f t="shared" si="11"/>
        <v>46.511627906976742</v>
      </c>
    </row>
    <row r="210" spans="1:11" s="3" customFormat="1">
      <c r="A210" s="1">
        <v>2012</v>
      </c>
      <c r="B210" s="2" t="s">
        <v>59</v>
      </c>
      <c r="C210" s="2" t="s">
        <v>94</v>
      </c>
      <c r="D210" s="1">
        <v>1</v>
      </c>
      <c r="E210" s="1">
        <v>1</v>
      </c>
      <c r="F210" s="1">
        <v>0</v>
      </c>
      <c r="G210" s="1">
        <v>0</v>
      </c>
      <c r="H210" s="1">
        <v>1</v>
      </c>
      <c r="I210" s="5">
        <f t="shared" si="9"/>
        <v>100</v>
      </c>
      <c r="J210" s="5">
        <f t="shared" si="10"/>
        <v>0</v>
      </c>
      <c r="K210" s="5">
        <f t="shared" si="11"/>
        <v>0</v>
      </c>
    </row>
    <row r="211" spans="1:11" s="3" customFormat="1">
      <c r="A211" s="1">
        <v>2012</v>
      </c>
      <c r="B211" s="2" t="s">
        <v>59</v>
      </c>
      <c r="C211" s="2" t="s">
        <v>94</v>
      </c>
      <c r="D211" s="1">
        <v>2</v>
      </c>
      <c r="E211" s="1">
        <v>18</v>
      </c>
      <c r="F211" s="1">
        <v>2</v>
      </c>
      <c r="G211" s="1">
        <v>9</v>
      </c>
      <c r="H211" s="1">
        <v>29</v>
      </c>
      <c r="I211" s="5">
        <f t="shared" si="9"/>
        <v>62.068965517241381</v>
      </c>
      <c r="J211" s="5">
        <f t="shared" si="10"/>
        <v>6.8965517241379306</v>
      </c>
      <c r="K211" s="5">
        <f t="shared" si="11"/>
        <v>31.03448275862069</v>
      </c>
    </row>
    <row r="212" spans="1:11" s="3" customFormat="1">
      <c r="A212" s="1">
        <v>2012</v>
      </c>
      <c r="B212" s="2" t="s">
        <v>59</v>
      </c>
      <c r="C212" s="2" t="s">
        <v>94</v>
      </c>
      <c r="D212" s="1">
        <v>3</v>
      </c>
      <c r="E212" s="1">
        <v>3</v>
      </c>
      <c r="F212" s="1">
        <v>0</v>
      </c>
      <c r="G212" s="1">
        <v>0</v>
      </c>
      <c r="H212" s="1">
        <v>3</v>
      </c>
      <c r="I212" s="5">
        <f t="shared" si="9"/>
        <v>100</v>
      </c>
      <c r="J212" s="5">
        <f t="shared" si="10"/>
        <v>0</v>
      </c>
      <c r="K212" s="5">
        <f t="shared" si="11"/>
        <v>0</v>
      </c>
    </row>
    <row r="213" spans="1:11" s="3" customFormat="1">
      <c r="A213" s="1">
        <v>2012</v>
      </c>
      <c r="B213" s="2" t="s">
        <v>59</v>
      </c>
      <c r="C213" s="2" t="s">
        <v>94</v>
      </c>
      <c r="D213" s="1">
        <v>4</v>
      </c>
      <c r="E213" s="1">
        <v>6</v>
      </c>
      <c r="F213" s="1">
        <v>1</v>
      </c>
      <c r="G213" s="1">
        <v>1</v>
      </c>
      <c r="H213" s="1">
        <v>8</v>
      </c>
      <c r="I213" s="5">
        <f t="shared" si="9"/>
        <v>75</v>
      </c>
      <c r="J213" s="5">
        <f t="shared" si="10"/>
        <v>12.5</v>
      </c>
      <c r="K213" s="5">
        <f t="shared" si="11"/>
        <v>12.5</v>
      </c>
    </row>
    <row r="214" spans="1:11" s="3" customFormat="1">
      <c r="A214" s="1">
        <v>2012</v>
      </c>
      <c r="B214" s="2" t="s">
        <v>59</v>
      </c>
      <c r="C214" s="2" t="s">
        <v>95</v>
      </c>
      <c r="D214" s="1">
        <v>1</v>
      </c>
      <c r="E214" s="1">
        <v>78</v>
      </c>
      <c r="F214" s="1">
        <v>14</v>
      </c>
      <c r="G214" s="1">
        <v>6</v>
      </c>
      <c r="H214" s="1">
        <v>98</v>
      </c>
      <c r="I214" s="5">
        <f t="shared" si="9"/>
        <v>79.591836734693871</v>
      </c>
      <c r="J214" s="5">
        <f t="shared" si="10"/>
        <v>14.285714285714286</v>
      </c>
      <c r="K214" s="5">
        <f t="shared" si="11"/>
        <v>6.1224489795918364</v>
      </c>
    </row>
    <row r="215" spans="1:11" s="3" customFormat="1">
      <c r="A215" s="1">
        <v>2012</v>
      </c>
      <c r="B215" s="2" t="s">
        <v>59</v>
      </c>
      <c r="C215" s="2" t="s">
        <v>95</v>
      </c>
      <c r="D215" s="1">
        <v>2</v>
      </c>
      <c r="E215" s="1">
        <v>55</v>
      </c>
      <c r="F215" s="1">
        <v>33</v>
      </c>
      <c r="G215" s="1">
        <v>10</v>
      </c>
      <c r="H215" s="1">
        <v>98</v>
      </c>
      <c r="I215" s="5">
        <f t="shared" si="9"/>
        <v>56.122448979591837</v>
      </c>
      <c r="J215" s="5">
        <f t="shared" si="10"/>
        <v>33.673469387755105</v>
      </c>
      <c r="K215" s="5">
        <f t="shared" si="11"/>
        <v>10.204081632653061</v>
      </c>
    </row>
    <row r="216" spans="1:11" s="3" customFormat="1">
      <c r="A216" s="1">
        <v>2012</v>
      </c>
      <c r="B216" s="2" t="s">
        <v>59</v>
      </c>
      <c r="C216" s="2" t="s">
        <v>95</v>
      </c>
      <c r="D216" s="1">
        <v>3</v>
      </c>
      <c r="E216" s="1">
        <v>49</v>
      </c>
      <c r="F216" s="1">
        <v>14</v>
      </c>
      <c r="G216" s="1">
        <v>11</v>
      </c>
      <c r="H216" s="1">
        <v>74</v>
      </c>
      <c r="I216" s="5">
        <f t="shared" si="9"/>
        <v>66.21621621621621</v>
      </c>
      <c r="J216" s="5">
        <f t="shared" si="10"/>
        <v>18.918918918918919</v>
      </c>
      <c r="K216" s="5">
        <f t="shared" si="11"/>
        <v>14.864864864864865</v>
      </c>
    </row>
    <row r="217" spans="1:11" s="3" customFormat="1">
      <c r="A217" s="1">
        <v>2012</v>
      </c>
      <c r="B217" s="2" t="s">
        <v>59</v>
      </c>
      <c r="C217" s="2" t="s">
        <v>95</v>
      </c>
      <c r="D217" s="1">
        <v>4</v>
      </c>
      <c r="E217" s="1">
        <v>11</v>
      </c>
      <c r="F217" s="1">
        <v>4</v>
      </c>
      <c r="G217" s="1">
        <v>0</v>
      </c>
      <c r="H217" s="1">
        <v>15</v>
      </c>
      <c r="I217" s="5">
        <f t="shared" si="9"/>
        <v>73.333333333333329</v>
      </c>
      <c r="J217" s="5">
        <f t="shared" si="10"/>
        <v>26.666666666666668</v>
      </c>
      <c r="K217" s="5">
        <f t="shared" si="11"/>
        <v>0</v>
      </c>
    </row>
    <row r="218" spans="1:11" s="3" customFormat="1">
      <c r="A218" s="1">
        <v>2012</v>
      </c>
      <c r="B218" s="2" t="s">
        <v>59</v>
      </c>
      <c r="C218" s="2" t="s">
        <v>96</v>
      </c>
      <c r="D218" s="1">
        <v>1</v>
      </c>
      <c r="E218" s="1">
        <v>28</v>
      </c>
      <c r="F218" s="1">
        <v>6</v>
      </c>
      <c r="G218" s="1">
        <v>13</v>
      </c>
      <c r="H218" s="1">
        <v>47</v>
      </c>
      <c r="I218" s="5">
        <f t="shared" si="9"/>
        <v>59.574468085106382</v>
      </c>
      <c r="J218" s="5">
        <f t="shared" si="10"/>
        <v>12.76595744680851</v>
      </c>
      <c r="K218" s="5">
        <f t="shared" si="11"/>
        <v>27.659574468085108</v>
      </c>
    </row>
    <row r="219" spans="1:11" s="3" customFormat="1">
      <c r="A219" s="1">
        <v>2012</v>
      </c>
      <c r="B219" s="2" t="s">
        <v>59</v>
      </c>
      <c r="C219" s="2" t="s">
        <v>96</v>
      </c>
      <c r="D219" s="1">
        <v>2</v>
      </c>
      <c r="E219" s="1">
        <v>7</v>
      </c>
      <c r="F219" s="1">
        <v>8</v>
      </c>
      <c r="G219" s="1">
        <v>2</v>
      </c>
      <c r="H219" s="1">
        <v>17</v>
      </c>
      <c r="I219" s="5">
        <f t="shared" si="9"/>
        <v>41.176470588235297</v>
      </c>
      <c r="J219" s="5">
        <f t="shared" si="10"/>
        <v>47.058823529411768</v>
      </c>
      <c r="K219" s="5">
        <f t="shared" si="11"/>
        <v>11.764705882352942</v>
      </c>
    </row>
    <row r="220" spans="1:11" s="3" customFormat="1">
      <c r="A220" s="1">
        <v>2012</v>
      </c>
      <c r="B220" s="2" t="s">
        <v>59</v>
      </c>
      <c r="C220" s="2" t="s">
        <v>96</v>
      </c>
      <c r="D220" s="1">
        <v>3</v>
      </c>
      <c r="E220" s="1">
        <v>12</v>
      </c>
      <c r="F220" s="1">
        <v>13</v>
      </c>
      <c r="G220" s="1">
        <v>14</v>
      </c>
      <c r="H220" s="1">
        <v>39</v>
      </c>
      <c r="I220" s="5">
        <f t="shared" si="9"/>
        <v>30.76923076923077</v>
      </c>
      <c r="J220" s="5">
        <f t="shared" si="10"/>
        <v>33.333333333333336</v>
      </c>
      <c r="K220" s="5">
        <f t="shared" si="11"/>
        <v>35.897435897435898</v>
      </c>
    </row>
    <row r="221" spans="1:11">
      <c r="I221"/>
      <c r="J221"/>
      <c r="K221"/>
    </row>
    <row r="222" spans="1:11" s="3" customFormat="1">
      <c r="A222" s="1">
        <v>2013</v>
      </c>
      <c r="B222" s="2" t="s">
        <v>59</v>
      </c>
      <c r="C222" s="2" t="s">
        <v>60</v>
      </c>
      <c r="D222" s="1">
        <v>1</v>
      </c>
      <c r="E222" s="1">
        <v>138</v>
      </c>
      <c r="F222" s="1">
        <v>6</v>
      </c>
      <c r="G222" s="1">
        <v>15</v>
      </c>
      <c r="H222" s="1">
        <v>159</v>
      </c>
      <c r="I222" s="5">
        <f t="shared" si="9"/>
        <v>86.79245283018868</v>
      </c>
      <c r="J222" s="5">
        <f t="shared" si="10"/>
        <v>3.7735849056603774</v>
      </c>
      <c r="K222" s="5">
        <f t="shared" si="11"/>
        <v>9.433962264150944</v>
      </c>
    </row>
    <row r="223" spans="1:11" s="3" customFormat="1">
      <c r="A223" s="1">
        <v>2013</v>
      </c>
      <c r="B223" s="2" t="s">
        <v>59</v>
      </c>
      <c r="C223" s="2" t="s">
        <v>60</v>
      </c>
      <c r="D223" s="1">
        <v>2</v>
      </c>
      <c r="E223" s="1">
        <v>110</v>
      </c>
      <c r="F223" s="1">
        <v>15</v>
      </c>
      <c r="G223" s="1">
        <v>16</v>
      </c>
      <c r="H223" s="1">
        <v>141</v>
      </c>
      <c r="I223" s="5">
        <f t="shared" si="9"/>
        <v>78.01418439716312</v>
      </c>
      <c r="J223" s="5">
        <f t="shared" si="10"/>
        <v>10.638297872340425</v>
      </c>
      <c r="K223" s="5">
        <f t="shared" si="11"/>
        <v>11.347517730496454</v>
      </c>
    </row>
    <row r="224" spans="1:11" s="3" customFormat="1">
      <c r="A224" s="1">
        <v>2013</v>
      </c>
      <c r="B224" s="2" t="s">
        <v>59</v>
      </c>
      <c r="C224" s="2" t="s">
        <v>60</v>
      </c>
      <c r="D224" s="1">
        <v>3</v>
      </c>
      <c r="E224" s="1">
        <v>84</v>
      </c>
      <c r="F224" s="1">
        <v>11</v>
      </c>
      <c r="G224" s="1">
        <v>46</v>
      </c>
      <c r="H224" s="1">
        <v>141</v>
      </c>
      <c r="I224" s="5">
        <f t="shared" si="9"/>
        <v>59.574468085106382</v>
      </c>
      <c r="J224" s="5">
        <f t="shared" si="10"/>
        <v>7.8014184397163122</v>
      </c>
      <c r="K224" s="5">
        <f t="shared" si="11"/>
        <v>32.624113475177303</v>
      </c>
    </row>
    <row r="225" spans="1:11" s="3" customFormat="1">
      <c r="A225" s="1">
        <v>2013</v>
      </c>
      <c r="B225" s="2" t="s">
        <v>59</v>
      </c>
      <c r="C225" s="2" t="s">
        <v>60</v>
      </c>
      <c r="D225" s="1">
        <v>4</v>
      </c>
      <c r="E225" s="1">
        <v>89</v>
      </c>
      <c r="F225" s="1">
        <v>26</v>
      </c>
      <c r="G225" s="1">
        <v>96</v>
      </c>
      <c r="H225" s="1">
        <v>211</v>
      </c>
      <c r="I225" s="5">
        <f t="shared" si="9"/>
        <v>42.18009478672986</v>
      </c>
      <c r="J225" s="5">
        <f t="shared" si="10"/>
        <v>12.322274881516588</v>
      </c>
      <c r="K225" s="5">
        <f t="shared" si="11"/>
        <v>45.497630331753555</v>
      </c>
    </row>
    <row r="226" spans="1:11" s="3" customFormat="1">
      <c r="A226" s="1">
        <v>2013</v>
      </c>
      <c r="B226" s="2" t="s">
        <v>59</v>
      </c>
      <c r="C226" s="2" t="s">
        <v>61</v>
      </c>
      <c r="D226" s="1">
        <v>1</v>
      </c>
      <c r="E226" s="1">
        <v>49</v>
      </c>
      <c r="F226" s="1">
        <v>14</v>
      </c>
      <c r="G226" s="1">
        <v>8</v>
      </c>
      <c r="H226" s="1">
        <v>71</v>
      </c>
      <c r="I226" s="5">
        <f t="shared" si="9"/>
        <v>69.014084507042256</v>
      </c>
      <c r="J226" s="5">
        <f t="shared" si="10"/>
        <v>19.718309859154928</v>
      </c>
      <c r="K226" s="5">
        <f t="shared" si="11"/>
        <v>11.267605633802816</v>
      </c>
    </row>
    <row r="227" spans="1:11" s="3" customFormat="1">
      <c r="A227" s="1">
        <v>2013</v>
      </c>
      <c r="B227" s="2" t="s">
        <v>59</v>
      </c>
      <c r="C227" s="2" t="s">
        <v>61</v>
      </c>
      <c r="D227" s="1">
        <v>2</v>
      </c>
      <c r="E227" s="1">
        <v>44</v>
      </c>
      <c r="F227" s="1">
        <v>21</v>
      </c>
      <c r="G227" s="1">
        <v>5</v>
      </c>
      <c r="H227" s="1">
        <v>70</v>
      </c>
      <c r="I227" s="5">
        <f t="shared" si="9"/>
        <v>62.857142857142854</v>
      </c>
      <c r="J227" s="5">
        <f t="shared" si="10"/>
        <v>30</v>
      </c>
      <c r="K227" s="5">
        <f t="shared" si="11"/>
        <v>7.1428571428571432</v>
      </c>
    </row>
    <row r="228" spans="1:11" s="3" customFormat="1">
      <c r="A228" s="1">
        <v>2013</v>
      </c>
      <c r="B228" s="2" t="s">
        <v>59</v>
      </c>
      <c r="C228" s="2" t="s">
        <v>61</v>
      </c>
      <c r="D228" s="1">
        <v>3</v>
      </c>
      <c r="E228" s="1">
        <v>64</v>
      </c>
      <c r="F228" s="1">
        <v>32</v>
      </c>
      <c r="G228" s="1">
        <v>8</v>
      </c>
      <c r="H228" s="1">
        <v>104</v>
      </c>
      <c r="I228" s="5">
        <f t="shared" si="9"/>
        <v>61.53846153846154</v>
      </c>
      <c r="J228" s="5">
        <f t="shared" si="10"/>
        <v>30.76923076923077</v>
      </c>
      <c r="K228" s="5">
        <f t="shared" si="11"/>
        <v>7.6923076923076925</v>
      </c>
    </row>
    <row r="229" spans="1:11" s="3" customFormat="1">
      <c r="A229" s="1">
        <v>2013</v>
      </c>
      <c r="B229" s="2" t="s">
        <v>59</v>
      </c>
      <c r="C229" s="2" t="s">
        <v>61</v>
      </c>
      <c r="D229" s="1">
        <v>4</v>
      </c>
      <c r="E229" s="1">
        <v>50</v>
      </c>
      <c r="F229" s="1">
        <v>31</v>
      </c>
      <c r="G229" s="1">
        <v>38</v>
      </c>
      <c r="H229" s="1">
        <v>119</v>
      </c>
      <c r="I229" s="5">
        <f t="shared" si="9"/>
        <v>42.016806722689076</v>
      </c>
      <c r="J229" s="5">
        <f t="shared" si="10"/>
        <v>26.050420168067227</v>
      </c>
      <c r="K229" s="5">
        <f t="shared" si="11"/>
        <v>31.932773109243698</v>
      </c>
    </row>
    <row r="230" spans="1:11" s="3" customFormat="1">
      <c r="A230" s="1">
        <v>2013</v>
      </c>
      <c r="B230" s="2" t="s">
        <v>59</v>
      </c>
      <c r="C230" s="2" t="s">
        <v>62</v>
      </c>
      <c r="D230" s="1">
        <v>1</v>
      </c>
      <c r="E230" s="1">
        <v>342</v>
      </c>
      <c r="F230" s="1">
        <v>38</v>
      </c>
      <c r="G230" s="1">
        <v>41</v>
      </c>
      <c r="H230" s="1">
        <v>421</v>
      </c>
      <c r="I230" s="5">
        <f t="shared" si="9"/>
        <v>81.235154394299286</v>
      </c>
      <c r="J230" s="5">
        <f t="shared" si="10"/>
        <v>9.026128266033254</v>
      </c>
      <c r="K230" s="5">
        <f t="shared" si="11"/>
        <v>9.738717339667458</v>
      </c>
    </row>
    <row r="231" spans="1:11" s="3" customFormat="1">
      <c r="A231" s="1">
        <v>2013</v>
      </c>
      <c r="B231" s="2" t="s">
        <v>59</v>
      </c>
      <c r="C231" s="2" t="s">
        <v>62</v>
      </c>
      <c r="D231" s="1">
        <v>2</v>
      </c>
      <c r="E231" s="1">
        <v>239</v>
      </c>
      <c r="F231" s="1">
        <v>47</v>
      </c>
      <c r="G231" s="1">
        <v>40</v>
      </c>
      <c r="H231" s="1">
        <v>326</v>
      </c>
      <c r="I231" s="5">
        <f t="shared" si="9"/>
        <v>73.312883435582819</v>
      </c>
      <c r="J231" s="5">
        <f t="shared" si="10"/>
        <v>14.417177914110429</v>
      </c>
      <c r="K231" s="5">
        <f t="shared" si="11"/>
        <v>12.269938650306749</v>
      </c>
    </row>
    <row r="232" spans="1:11" s="3" customFormat="1">
      <c r="A232" s="1">
        <v>2013</v>
      </c>
      <c r="B232" s="2" t="s">
        <v>59</v>
      </c>
      <c r="C232" s="2" t="s">
        <v>62</v>
      </c>
      <c r="D232" s="1">
        <v>3</v>
      </c>
      <c r="E232" s="1">
        <v>269</v>
      </c>
      <c r="F232" s="1">
        <v>48</v>
      </c>
      <c r="G232" s="1">
        <v>54</v>
      </c>
      <c r="H232" s="1">
        <v>371</v>
      </c>
      <c r="I232" s="5">
        <f t="shared" si="9"/>
        <v>72.506738544474388</v>
      </c>
      <c r="J232" s="5">
        <f t="shared" si="10"/>
        <v>12.938005390835579</v>
      </c>
      <c r="K232" s="5">
        <f t="shared" si="11"/>
        <v>14.555256064690028</v>
      </c>
    </row>
    <row r="233" spans="1:11" s="3" customFormat="1">
      <c r="A233" s="1">
        <v>2013</v>
      </c>
      <c r="B233" s="2" t="s">
        <v>59</v>
      </c>
      <c r="C233" s="2" t="s">
        <v>62</v>
      </c>
      <c r="D233" s="1">
        <v>4</v>
      </c>
      <c r="E233" s="1">
        <v>211</v>
      </c>
      <c r="F233" s="1">
        <v>65</v>
      </c>
      <c r="G233" s="1">
        <v>61</v>
      </c>
      <c r="H233" s="1">
        <v>337</v>
      </c>
      <c r="I233" s="5">
        <f t="shared" si="9"/>
        <v>62.611275964391695</v>
      </c>
      <c r="J233" s="5">
        <f t="shared" si="10"/>
        <v>19.287833827893174</v>
      </c>
      <c r="K233" s="5">
        <f t="shared" si="11"/>
        <v>18.100890207715132</v>
      </c>
    </row>
    <row r="234" spans="1:11" s="3" customFormat="1">
      <c r="A234" s="1">
        <v>2013</v>
      </c>
      <c r="B234" s="2" t="s">
        <v>59</v>
      </c>
      <c r="C234" s="2" t="s">
        <v>62</v>
      </c>
      <c r="D234" s="1">
        <v>5</v>
      </c>
      <c r="E234" s="1">
        <v>21</v>
      </c>
      <c r="F234" s="1">
        <v>7</v>
      </c>
      <c r="G234" s="1">
        <v>36</v>
      </c>
      <c r="H234" s="1">
        <v>64</v>
      </c>
      <c r="I234" s="5">
        <f t="shared" si="9"/>
        <v>32.8125</v>
      </c>
      <c r="J234" s="5">
        <f t="shared" si="10"/>
        <v>10.9375</v>
      </c>
      <c r="K234" s="5">
        <f t="shared" si="11"/>
        <v>56.25</v>
      </c>
    </row>
    <row r="235" spans="1:11" s="3" customFormat="1">
      <c r="A235" s="1">
        <v>2013</v>
      </c>
      <c r="B235" s="2" t="s">
        <v>59</v>
      </c>
      <c r="C235" s="2" t="s">
        <v>64</v>
      </c>
      <c r="D235" s="1">
        <v>1</v>
      </c>
      <c r="E235" s="1">
        <v>90</v>
      </c>
      <c r="F235" s="1">
        <v>6</v>
      </c>
      <c r="G235" s="1">
        <v>18</v>
      </c>
      <c r="H235" s="1">
        <v>114</v>
      </c>
      <c r="I235" s="5">
        <f t="shared" si="9"/>
        <v>78.94736842105263</v>
      </c>
      <c r="J235" s="5">
        <f t="shared" si="10"/>
        <v>5.2631578947368425</v>
      </c>
      <c r="K235" s="5">
        <f t="shared" si="11"/>
        <v>15.789473684210526</v>
      </c>
    </row>
    <row r="236" spans="1:11" s="3" customFormat="1">
      <c r="A236" s="1">
        <v>2013</v>
      </c>
      <c r="B236" s="2" t="s">
        <v>59</v>
      </c>
      <c r="C236" s="2" t="s">
        <v>64</v>
      </c>
      <c r="D236" s="1">
        <v>2</v>
      </c>
      <c r="E236" s="1">
        <v>128</v>
      </c>
      <c r="F236" s="1">
        <v>10</v>
      </c>
      <c r="G236" s="1">
        <v>21</v>
      </c>
      <c r="H236" s="1">
        <v>159</v>
      </c>
      <c r="I236" s="5">
        <f t="shared" si="9"/>
        <v>80.503144654088047</v>
      </c>
      <c r="J236" s="5">
        <f t="shared" si="10"/>
        <v>6.2893081761006293</v>
      </c>
      <c r="K236" s="5">
        <f t="shared" si="11"/>
        <v>13.20754716981132</v>
      </c>
    </row>
    <row r="237" spans="1:11" s="3" customFormat="1">
      <c r="A237" s="1">
        <v>2013</v>
      </c>
      <c r="B237" s="2" t="s">
        <v>59</v>
      </c>
      <c r="C237" s="2" t="s">
        <v>64</v>
      </c>
      <c r="D237" s="1">
        <v>3</v>
      </c>
      <c r="E237" s="1">
        <v>229</v>
      </c>
      <c r="F237" s="1">
        <v>34</v>
      </c>
      <c r="G237" s="1">
        <v>49</v>
      </c>
      <c r="H237" s="1">
        <v>312</v>
      </c>
      <c r="I237" s="5">
        <f t="shared" si="9"/>
        <v>73.397435897435898</v>
      </c>
      <c r="J237" s="5">
        <f t="shared" si="10"/>
        <v>10.897435897435898</v>
      </c>
      <c r="K237" s="5">
        <f t="shared" si="11"/>
        <v>15.705128205128204</v>
      </c>
    </row>
    <row r="238" spans="1:11" s="3" customFormat="1">
      <c r="A238" s="1">
        <v>2013</v>
      </c>
      <c r="B238" s="2" t="s">
        <v>59</v>
      </c>
      <c r="C238" s="2" t="s">
        <v>64</v>
      </c>
      <c r="D238" s="1">
        <v>4</v>
      </c>
      <c r="E238" s="1">
        <v>558</v>
      </c>
      <c r="F238" s="1">
        <v>114</v>
      </c>
      <c r="G238" s="1">
        <v>102</v>
      </c>
      <c r="H238" s="1">
        <v>774</v>
      </c>
      <c r="I238" s="5">
        <f t="shared" si="9"/>
        <v>72.093023255813947</v>
      </c>
      <c r="J238" s="5">
        <f t="shared" si="10"/>
        <v>14.728682170542635</v>
      </c>
      <c r="K238" s="5">
        <f t="shared" si="11"/>
        <v>13.178294573643411</v>
      </c>
    </row>
    <row r="239" spans="1:11" s="3" customFormat="1">
      <c r="A239" s="1">
        <v>2013</v>
      </c>
      <c r="B239" s="2" t="s">
        <v>59</v>
      </c>
      <c r="C239" s="2" t="s">
        <v>65</v>
      </c>
      <c r="D239" s="1">
        <v>1</v>
      </c>
      <c r="E239" s="1">
        <v>225</v>
      </c>
      <c r="F239" s="1">
        <v>66</v>
      </c>
      <c r="G239" s="1">
        <v>46</v>
      </c>
      <c r="H239" s="1">
        <v>337</v>
      </c>
      <c r="I239" s="5">
        <f t="shared" si="9"/>
        <v>66.765578635014833</v>
      </c>
      <c r="J239" s="5">
        <f t="shared" si="10"/>
        <v>19.584569732937684</v>
      </c>
      <c r="K239" s="5">
        <f t="shared" si="11"/>
        <v>13.649851632047477</v>
      </c>
    </row>
    <row r="240" spans="1:11" s="3" customFormat="1">
      <c r="A240" s="1">
        <v>2013</v>
      </c>
      <c r="B240" s="2" t="s">
        <v>59</v>
      </c>
      <c r="C240" s="2" t="s">
        <v>65</v>
      </c>
      <c r="D240" s="1">
        <v>2</v>
      </c>
      <c r="E240" s="1">
        <v>181</v>
      </c>
      <c r="F240" s="1">
        <v>60</v>
      </c>
      <c r="G240" s="1">
        <v>55</v>
      </c>
      <c r="H240" s="1">
        <v>296</v>
      </c>
      <c r="I240" s="5">
        <f t="shared" si="9"/>
        <v>61.148648648648646</v>
      </c>
      <c r="J240" s="5">
        <f t="shared" si="10"/>
        <v>20.27027027027027</v>
      </c>
      <c r="K240" s="5">
        <f t="shared" si="11"/>
        <v>18.581081081081081</v>
      </c>
    </row>
    <row r="241" spans="1:11" s="3" customFormat="1">
      <c r="A241" s="1">
        <v>2013</v>
      </c>
      <c r="B241" s="2" t="s">
        <v>59</v>
      </c>
      <c r="C241" s="2" t="s">
        <v>65</v>
      </c>
      <c r="D241" s="1">
        <v>3</v>
      </c>
      <c r="E241" s="1">
        <v>201</v>
      </c>
      <c r="F241" s="1">
        <v>57</v>
      </c>
      <c r="G241" s="1">
        <v>68</v>
      </c>
      <c r="H241" s="1">
        <v>326</v>
      </c>
      <c r="I241" s="5">
        <f t="shared" si="9"/>
        <v>61.656441717791409</v>
      </c>
      <c r="J241" s="5">
        <f t="shared" si="10"/>
        <v>17.484662576687118</v>
      </c>
      <c r="K241" s="5">
        <f t="shared" si="11"/>
        <v>20.858895705521473</v>
      </c>
    </row>
    <row r="242" spans="1:11" s="3" customFormat="1">
      <c r="A242" s="1">
        <v>2013</v>
      </c>
      <c r="B242" s="2" t="s">
        <v>59</v>
      </c>
      <c r="C242" s="2" t="s">
        <v>65</v>
      </c>
      <c r="D242" s="1">
        <v>4</v>
      </c>
      <c r="E242" s="1">
        <v>197</v>
      </c>
      <c r="F242" s="1">
        <v>82</v>
      </c>
      <c r="G242" s="1">
        <v>157</v>
      </c>
      <c r="H242" s="1">
        <v>436</v>
      </c>
      <c r="I242" s="5">
        <f t="shared" si="9"/>
        <v>45.183486238532112</v>
      </c>
      <c r="J242" s="5">
        <f t="shared" si="10"/>
        <v>18.807339449541285</v>
      </c>
      <c r="K242" s="5">
        <f t="shared" si="11"/>
        <v>36.009174311926607</v>
      </c>
    </row>
    <row r="243" spans="1:11" s="3" customFormat="1">
      <c r="A243" s="1">
        <v>2013</v>
      </c>
      <c r="B243" s="2" t="s">
        <v>59</v>
      </c>
      <c r="C243" s="2" t="s">
        <v>66</v>
      </c>
      <c r="D243" s="1">
        <v>1</v>
      </c>
      <c r="E243" s="1">
        <v>88</v>
      </c>
      <c r="F243" s="1">
        <v>19</v>
      </c>
      <c r="G243" s="1">
        <v>12</v>
      </c>
      <c r="H243" s="1">
        <v>119</v>
      </c>
      <c r="I243" s="5">
        <f t="shared" si="9"/>
        <v>73.949579831932766</v>
      </c>
      <c r="J243" s="5">
        <f t="shared" si="10"/>
        <v>15.966386554621849</v>
      </c>
      <c r="K243" s="5">
        <f t="shared" si="11"/>
        <v>10.084033613445378</v>
      </c>
    </row>
    <row r="244" spans="1:11" s="3" customFormat="1">
      <c r="A244" s="1">
        <v>2013</v>
      </c>
      <c r="B244" s="2" t="s">
        <v>59</v>
      </c>
      <c r="C244" s="2" t="s">
        <v>66</v>
      </c>
      <c r="D244" s="1">
        <v>2</v>
      </c>
      <c r="E244" s="1">
        <v>63</v>
      </c>
      <c r="F244" s="1">
        <v>20</v>
      </c>
      <c r="G244" s="1">
        <v>17</v>
      </c>
      <c r="H244" s="1">
        <v>100</v>
      </c>
      <c r="I244" s="5">
        <f t="shared" si="9"/>
        <v>63</v>
      </c>
      <c r="J244" s="5">
        <f t="shared" si="10"/>
        <v>20</v>
      </c>
      <c r="K244" s="5">
        <f t="shared" si="11"/>
        <v>17</v>
      </c>
    </row>
    <row r="245" spans="1:11" s="3" customFormat="1">
      <c r="A245" s="1">
        <v>2013</v>
      </c>
      <c r="B245" s="2" t="s">
        <v>59</v>
      </c>
      <c r="C245" s="2" t="s">
        <v>66</v>
      </c>
      <c r="D245" s="1">
        <v>3</v>
      </c>
      <c r="E245" s="1">
        <v>74</v>
      </c>
      <c r="F245" s="1">
        <v>16</v>
      </c>
      <c r="G245" s="1">
        <v>26</v>
      </c>
      <c r="H245" s="1">
        <v>116</v>
      </c>
      <c r="I245" s="5">
        <f t="shared" si="9"/>
        <v>63.793103448275865</v>
      </c>
      <c r="J245" s="5">
        <f t="shared" si="10"/>
        <v>13.793103448275861</v>
      </c>
      <c r="K245" s="5">
        <f t="shared" si="11"/>
        <v>22.413793103448278</v>
      </c>
    </row>
    <row r="246" spans="1:11" s="3" customFormat="1">
      <c r="A246" s="1">
        <v>2013</v>
      </c>
      <c r="B246" s="2" t="s">
        <v>59</v>
      </c>
      <c r="C246" s="2" t="s">
        <v>66</v>
      </c>
      <c r="D246" s="1">
        <v>4</v>
      </c>
      <c r="E246" s="1">
        <v>58</v>
      </c>
      <c r="F246" s="1">
        <v>25</v>
      </c>
      <c r="G246" s="1">
        <v>16</v>
      </c>
      <c r="H246" s="1">
        <v>99</v>
      </c>
      <c r="I246" s="5">
        <f t="shared" si="9"/>
        <v>58.585858585858588</v>
      </c>
      <c r="J246" s="5">
        <f t="shared" si="10"/>
        <v>25.252525252525253</v>
      </c>
      <c r="K246" s="5">
        <f t="shared" si="11"/>
        <v>16.161616161616163</v>
      </c>
    </row>
    <row r="247" spans="1:11" s="3" customFormat="1">
      <c r="A247" s="1">
        <v>2013</v>
      </c>
      <c r="B247" s="2" t="s">
        <v>59</v>
      </c>
      <c r="C247" s="2" t="s">
        <v>67</v>
      </c>
      <c r="D247" s="1">
        <v>1</v>
      </c>
      <c r="E247" s="1">
        <v>64</v>
      </c>
      <c r="F247" s="1">
        <v>13</v>
      </c>
      <c r="G247" s="1">
        <v>20</v>
      </c>
      <c r="H247" s="1">
        <v>97</v>
      </c>
      <c r="I247" s="5">
        <f t="shared" si="9"/>
        <v>65.979381443298962</v>
      </c>
      <c r="J247" s="5">
        <f t="shared" si="10"/>
        <v>13.402061855670103</v>
      </c>
      <c r="K247" s="5">
        <f t="shared" si="11"/>
        <v>20.618556701030929</v>
      </c>
    </row>
    <row r="248" spans="1:11" s="3" customFormat="1">
      <c r="A248" s="1">
        <v>2013</v>
      </c>
      <c r="B248" s="2" t="s">
        <v>59</v>
      </c>
      <c r="C248" s="2" t="s">
        <v>67</v>
      </c>
      <c r="D248" s="1">
        <v>2</v>
      </c>
      <c r="E248" s="1">
        <v>54</v>
      </c>
      <c r="F248" s="1">
        <v>13</v>
      </c>
      <c r="G248" s="1">
        <v>6</v>
      </c>
      <c r="H248" s="1">
        <v>73</v>
      </c>
      <c r="I248" s="5">
        <f t="shared" si="9"/>
        <v>73.972602739726028</v>
      </c>
      <c r="J248" s="5">
        <f t="shared" si="10"/>
        <v>17.80821917808219</v>
      </c>
      <c r="K248" s="5">
        <f t="shared" si="11"/>
        <v>8.2191780821917817</v>
      </c>
    </row>
    <row r="249" spans="1:11" s="3" customFormat="1">
      <c r="A249" s="1">
        <v>2013</v>
      </c>
      <c r="B249" s="2" t="s">
        <v>59</v>
      </c>
      <c r="C249" s="2" t="s">
        <v>67</v>
      </c>
      <c r="D249" s="1">
        <v>3</v>
      </c>
      <c r="E249" s="1">
        <v>39</v>
      </c>
      <c r="F249" s="1">
        <v>12</v>
      </c>
      <c r="G249" s="1">
        <v>14</v>
      </c>
      <c r="H249" s="1">
        <v>65</v>
      </c>
      <c r="I249" s="5">
        <f t="shared" si="9"/>
        <v>60</v>
      </c>
      <c r="J249" s="5">
        <f t="shared" si="10"/>
        <v>18.46153846153846</v>
      </c>
      <c r="K249" s="5">
        <f t="shared" si="11"/>
        <v>21.53846153846154</v>
      </c>
    </row>
    <row r="250" spans="1:11" s="3" customFormat="1">
      <c r="A250" s="1">
        <v>2013</v>
      </c>
      <c r="B250" s="2" t="s">
        <v>59</v>
      </c>
      <c r="C250" s="2" t="s">
        <v>67</v>
      </c>
      <c r="D250" s="1">
        <v>4</v>
      </c>
      <c r="E250" s="1">
        <v>34</v>
      </c>
      <c r="F250" s="1">
        <v>10</v>
      </c>
      <c r="G250" s="1">
        <v>11</v>
      </c>
      <c r="H250" s="1">
        <v>55</v>
      </c>
      <c r="I250" s="5">
        <f t="shared" si="9"/>
        <v>61.81818181818182</v>
      </c>
      <c r="J250" s="5">
        <f t="shared" si="10"/>
        <v>18.181818181818183</v>
      </c>
      <c r="K250" s="5">
        <f t="shared" si="11"/>
        <v>20</v>
      </c>
    </row>
    <row r="251" spans="1:11" s="3" customFormat="1">
      <c r="A251" s="1">
        <v>2013</v>
      </c>
      <c r="B251" s="2" t="s">
        <v>59</v>
      </c>
      <c r="C251" s="2" t="s">
        <v>68</v>
      </c>
      <c r="D251" s="1">
        <v>1</v>
      </c>
      <c r="E251" s="1">
        <v>22</v>
      </c>
      <c r="F251" s="1">
        <v>20</v>
      </c>
      <c r="G251" s="1">
        <v>8</v>
      </c>
      <c r="H251" s="1">
        <v>50</v>
      </c>
      <c r="I251" s="5">
        <f t="shared" si="9"/>
        <v>44</v>
      </c>
      <c r="J251" s="5">
        <f t="shared" si="10"/>
        <v>40</v>
      </c>
      <c r="K251" s="5">
        <f t="shared" si="11"/>
        <v>16</v>
      </c>
    </row>
    <row r="252" spans="1:11" s="3" customFormat="1">
      <c r="A252" s="1">
        <v>2013</v>
      </c>
      <c r="B252" s="2" t="s">
        <v>59</v>
      </c>
      <c r="C252" s="2" t="s">
        <v>68</v>
      </c>
      <c r="D252" s="1">
        <v>2</v>
      </c>
      <c r="E252" s="1">
        <v>13</v>
      </c>
      <c r="F252" s="1">
        <v>16</v>
      </c>
      <c r="G252" s="1">
        <v>7</v>
      </c>
      <c r="H252" s="1">
        <v>36</v>
      </c>
      <c r="I252" s="5">
        <f t="shared" si="9"/>
        <v>36.111111111111114</v>
      </c>
      <c r="J252" s="5">
        <f t="shared" si="10"/>
        <v>44.444444444444443</v>
      </c>
      <c r="K252" s="5">
        <f t="shared" si="11"/>
        <v>19.444444444444443</v>
      </c>
    </row>
    <row r="253" spans="1:11" s="3" customFormat="1">
      <c r="A253" s="1">
        <v>2013</v>
      </c>
      <c r="B253" s="2" t="s">
        <v>59</v>
      </c>
      <c r="C253" s="2" t="s">
        <v>68</v>
      </c>
      <c r="D253" s="1">
        <v>3</v>
      </c>
      <c r="E253" s="1">
        <v>15</v>
      </c>
      <c r="F253" s="1">
        <v>27</v>
      </c>
      <c r="G253" s="1">
        <v>7</v>
      </c>
      <c r="H253" s="1">
        <v>49</v>
      </c>
      <c r="I253" s="5">
        <f t="shared" si="9"/>
        <v>30.612244897959183</v>
      </c>
      <c r="J253" s="5">
        <f t="shared" si="10"/>
        <v>55.102040816326529</v>
      </c>
      <c r="K253" s="5">
        <f t="shared" si="11"/>
        <v>14.285714285714286</v>
      </c>
    </row>
    <row r="254" spans="1:11" s="3" customFormat="1">
      <c r="A254" s="1">
        <v>2013</v>
      </c>
      <c r="B254" s="2" t="s">
        <v>59</v>
      </c>
      <c r="C254" s="2" t="s">
        <v>68</v>
      </c>
      <c r="D254" s="1">
        <v>4</v>
      </c>
      <c r="E254" s="1">
        <v>20</v>
      </c>
      <c r="F254" s="1">
        <v>22</v>
      </c>
      <c r="G254" s="1">
        <v>36</v>
      </c>
      <c r="H254" s="1">
        <v>78</v>
      </c>
      <c r="I254" s="5">
        <f t="shared" si="9"/>
        <v>25.641025641025642</v>
      </c>
      <c r="J254" s="5">
        <f t="shared" si="10"/>
        <v>28.205128205128204</v>
      </c>
      <c r="K254" s="5">
        <f t="shared" si="11"/>
        <v>46.153846153846153</v>
      </c>
    </row>
    <row r="255" spans="1:11" s="3" customFormat="1">
      <c r="A255" s="1">
        <v>2013</v>
      </c>
      <c r="B255" s="2" t="s">
        <v>59</v>
      </c>
      <c r="C255" s="2" t="s">
        <v>69</v>
      </c>
      <c r="D255" s="1">
        <v>1</v>
      </c>
      <c r="E255" s="1">
        <v>69</v>
      </c>
      <c r="F255" s="1">
        <v>15</v>
      </c>
      <c r="G255" s="1">
        <v>7</v>
      </c>
      <c r="H255" s="1">
        <v>91</v>
      </c>
      <c r="I255" s="5">
        <f t="shared" si="9"/>
        <v>75.824175824175825</v>
      </c>
      <c r="J255" s="5">
        <f t="shared" si="10"/>
        <v>16.483516483516482</v>
      </c>
      <c r="K255" s="5">
        <f t="shared" si="11"/>
        <v>7.6923076923076925</v>
      </c>
    </row>
    <row r="256" spans="1:11" s="3" customFormat="1">
      <c r="A256" s="1">
        <v>2013</v>
      </c>
      <c r="B256" s="2" t="s">
        <v>59</v>
      </c>
      <c r="C256" s="2" t="s">
        <v>69</v>
      </c>
      <c r="D256" s="1">
        <v>2</v>
      </c>
      <c r="E256" s="1">
        <v>46</v>
      </c>
      <c r="F256" s="1">
        <v>24</v>
      </c>
      <c r="G256" s="1">
        <v>4</v>
      </c>
      <c r="H256" s="1">
        <v>74</v>
      </c>
      <c r="I256" s="5">
        <f t="shared" si="9"/>
        <v>62.162162162162161</v>
      </c>
      <c r="J256" s="5">
        <f t="shared" si="10"/>
        <v>32.432432432432435</v>
      </c>
      <c r="K256" s="5">
        <f t="shared" si="11"/>
        <v>5.4054054054054053</v>
      </c>
    </row>
    <row r="257" spans="1:11" s="3" customFormat="1">
      <c r="A257" s="1">
        <v>2013</v>
      </c>
      <c r="B257" s="2" t="s">
        <v>59</v>
      </c>
      <c r="C257" s="2" t="s">
        <v>69</v>
      </c>
      <c r="D257" s="1">
        <v>3</v>
      </c>
      <c r="E257" s="1">
        <v>58</v>
      </c>
      <c r="F257" s="1">
        <v>18</v>
      </c>
      <c r="G257" s="1">
        <v>11</v>
      </c>
      <c r="H257" s="1">
        <v>87</v>
      </c>
      <c r="I257" s="5">
        <f t="shared" si="9"/>
        <v>66.666666666666671</v>
      </c>
      <c r="J257" s="5">
        <f t="shared" si="10"/>
        <v>20.689655172413794</v>
      </c>
      <c r="K257" s="5">
        <f t="shared" si="11"/>
        <v>12.64367816091954</v>
      </c>
    </row>
    <row r="258" spans="1:11" s="3" customFormat="1">
      <c r="A258" s="1">
        <v>2013</v>
      </c>
      <c r="B258" s="2" t="s">
        <v>59</v>
      </c>
      <c r="C258" s="2" t="s">
        <v>69</v>
      </c>
      <c r="D258" s="1">
        <v>4</v>
      </c>
      <c r="E258" s="1">
        <v>58</v>
      </c>
      <c r="F258" s="1">
        <v>20</v>
      </c>
      <c r="G258" s="1">
        <v>53</v>
      </c>
      <c r="H258" s="1">
        <v>131</v>
      </c>
      <c r="I258" s="5">
        <f t="shared" si="9"/>
        <v>44.274809160305345</v>
      </c>
      <c r="J258" s="5">
        <f t="shared" si="10"/>
        <v>15.267175572519085</v>
      </c>
      <c r="K258" s="5">
        <f t="shared" si="11"/>
        <v>40.458015267175576</v>
      </c>
    </row>
    <row r="259" spans="1:11" s="3" customFormat="1">
      <c r="A259" s="1">
        <v>2013</v>
      </c>
      <c r="B259" s="2" t="s">
        <v>59</v>
      </c>
      <c r="C259" s="2" t="s">
        <v>70</v>
      </c>
      <c r="D259" s="1">
        <v>1</v>
      </c>
      <c r="E259" s="1">
        <v>85</v>
      </c>
      <c r="F259" s="1">
        <v>11</v>
      </c>
      <c r="G259" s="1">
        <v>25</v>
      </c>
      <c r="H259" s="1">
        <v>121</v>
      </c>
      <c r="I259" s="5">
        <f t="shared" ref="I259:I322" si="12">(E259*100)/H259</f>
        <v>70.247933884297524</v>
      </c>
      <c r="J259" s="5">
        <f t="shared" ref="J259:J322" si="13">(F259*100)/H259</f>
        <v>9.0909090909090917</v>
      </c>
      <c r="K259" s="5">
        <f t="shared" ref="K259:K322" si="14">(G259*100)/H259</f>
        <v>20.66115702479339</v>
      </c>
    </row>
    <row r="260" spans="1:11" s="3" customFormat="1">
      <c r="A260" s="1">
        <v>2013</v>
      </c>
      <c r="B260" s="2" t="s">
        <v>59</v>
      </c>
      <c r="C260" s="2" t="s">
        <v>70</v>
      </c>
      <c r="D260" s="1">
        <v>2</v>
      </c>
      <c r="E260" s="1">
        <v>52</v>
      </c>
      <c r="F260" s="1">
        <v>25</v>
      </c>
      <c r="G260" s="1">
        <v>20</v>
      </c>
      <c r="H260" s="1">
        <v>97</v>
      </c>
      <c r="I260" s="5">
        <f t="shared" si="12"/>
        <v>53.608247422680414</v>
      </c>
      <c r="J260" s="5">
        <f t="shared" si="13"/>
        <v>25.773195876288661</v>
      </c>
      <c r="K260" s="5">
        <f t="shared" si="14"/>
        <v>20.618556701030929</v>
      </c>
    </row>
    <row r="261" spans="1:11" s="3" customFormat="1">
      <c r="A261" s="1">
        <v>2013</v>
      </c>
      <c r="B261" s="2" t="s">
        <v>59</v>
      </c>
      <c r="C261" s="2" t="s">
        <v>70</v>
      </c>
      <c r="D261" s="1">
        <v>3</v>
      </c>
      <c r="E261" s="1">
        <v>38</v>
      </c>
      <c r="F261" s="1">
        <v>20</v>
      </c>
      <c r="G261" s="1">
        <v>12</v>
      </c>
      <c r="H261" s="1">
        <v>70</v>
      </c>
      <c r="I261" s="5">
        <f t="shared" si="12"/>
        <v>54.285714285714285</v>
      </c>
      <c r="J261" s="5">
        <f t="shared" si="13"/>
        <v>28.571428571428573</v>
      </c>
      <c r="K261" s="5">
        <f t="shared" si="14"/>
        <v>17.142857142857142</v>
      </c>
    </row>
    <row r="262" spans="1:11" s="3" customFormat="1">
      <c r="A262" s="1">
        <v>2013</v>
      </c>
      <c r="B262" s="2" t="s">
        <v>59</v>
      </c>
      <c r="C262" s="2" t="s">
        <v>70</v>
      </c>
      <c r="D262" s="1">
        <v>4</v>
      </c>
      <c r="E262" s="1">
        <v>41</v>
      </c>
      <c r="F262" s="1">
        <v>32</v>
      </c>
      <c r="G262" s="1">
        <v>32</v>
      </c>
      <c r="H262" s="1">
        <v>105</v>
      </c>
      <c r="I262" s="5">
        <f t="shared" si="12"/>
        <v>39.047619047619051</v>
      </c>
      <c r="J262" s="5">
        <f t="shared" si="13"/>
        <v>30.476190476190474</v>
      </c>
      <c r="K262" s="5">
        <f t="shared" si="14"/>
        <v>30.476190476190474</v>
      </c>
    </row>
    <row r="263" spans="1:11" s="3" customFormat="1">
      <c r="A263" s="1">
        <v>2013</v>
      </c>
      <c r="B263" s="2" t="s">
        <v>59</v>
      </c>
      <c r="C263" s="2" t="s">
        <v>71</v>
      </c>
      <c r="D263" s="1">
        <v>1</v>
      </c>
      <c r="E263" s="1">
        <v>37</v>
      </c>
      <c r="F263" s="1">
        <v>13</v>
      </c>
      <c r="G263" s="1">
        <v>13</v>
      </c>
      <c r="H263" s="1">
        <v>63</v>
      </c>
      <c r="I263" s="5">
        <f t="shared" si="12"/>
        <v>58.730158730158728</v>
      </c>
      <c r="J263" s="5">
        <f t="shared" si="13"/>
        <v>20.634920634920636</v>
      </c>
      <c r="K263" s="5">
        <f t="shared" si="14"/>
        <v>20.634920634920636</v>
      </c>
    </row>
    <row r="264" spans="1:11" s="3" customFormat="1">
      <c r="A264" s="1">
        <v>2013</v>
      </c>
      <c r="B264" s="2" t="s">
        <v>59</v>
      </c>
      <c r="C264" s="2" t="s">
        <v>71</v>
      </c>
      <c r="D264" s="1">
        <v>2</v>
      </c>
      <c r="E264" s="1">
        <v>42</v>
      </c>
      <c r="F264" s="1">
        <v>17</v>
      </c>
      <c r="G264" s="1">
        <v>15</v>
      </c>
      <c r="H264" s="1">
        <v>74</v>
      </c>
      <c r="I264" s="5">
        <f t="shared" si="12"/>
        <v>56.756756756756758</v>
      </c>
      <c r="J264" s="5">
        <f t="shared" si="13"/>
        <v>22.972972972972972</v>
      </c>
      <c r="K264" s="5">
        <f t="shared" si="14"/>
        <v>20.27027027027027</v>
      </c>
    </row>
    <row r="265" spans="1:11" s="3" customFormat="1">
      <c r="A265" s="1">
        <v>2013</v>
      </c>
      <c r="B265" s="2" t="s">
        <v>59</v>
      </c>
      <c r="C265" s="2" t="s">
        <v>71</v>
      </c>
      <c r="D265" s="1">
        <v>3</v>
      </c>
      <c r="E265" s="1">
        <v>34</v>
      </c>
      <c r="F265" s="1">
        <v>7</v>
      </c>
      <c r="G265" s="1">
        <v>16</v>
      </c>
      <c r="H265" s="1">
        <v>57</v>
      </c>
      <c r="I265" s="5">
        <f t="shared" si="12"/>
        <v>59.649122807017541</v>
      </c>
      <c r="J265" s="5">
        <f t="shared" si="13"/>
        <v>12.280701754385966</v>
      </c>
      <c r="K265" s="5">
        <f t="shared" si="14"/>
        <v>28.07017543859649</v>
      </c>
    </row>
    <row r="266" spans="1:11" s="3" customFormat="1">
      <c r="A266" s="1">
        <v>2013</v>
      </c>
      <c r="B266" s="2" t="s">
        <v>59</v>
      </c>
      <c r="C266" s="2" t="s">
        <v>71</v>
      </c>
      <c r="D266" s="1">
        <v>4</v>
      </c>
      <c r="E266" s="1">
        <v>41</v>
      </c>
      <c r="F266" s="1">
        <v>15</v>
      </c>
      <c r="G266" s="1">
        <v>53</v>
      </c>
      <c r="H266" s="1">
        <v>109</v>
      </c>
      <c r="I266" s="5">
        <f t="shared" si="12"/>
        <v>37.61467889908257</v>
      </c>
      <c r="J266" s="5">
        <f t="shared" si="13"/>
        <v>13.761467889908257</v>
      </c>
      <c r="K266" s="5">
        <f t="shared" si="14"/>
        <v>48.623853211009177</v>
      </c>
    </row>
    <row r="267" spans="1:11" s="3" customFormat="1">
      <c r="A267" s="1">
        <v>2013</v>
      </c>
      <c r="B267" s="2" t="s">
        <v>59</v>
      </c>
      <c r="C267" s="2" t="s">
        <v>72</v>
      </c>
      <c r="D267" s="1">
        <v>1</v>
      </c>
      <c r="E267" s="1">
        <v>85</v>
      </c>
      <c r="F267" s="1">
        <v>3</v>
      </c>
      <c r="G267" s="1">
        <v>16</v>
      </c>
      <c r="H267" s="1">
        <v>104</v>
      </c>
      <c r="I267" s="5">
        <f t="shared" si="12"/>
        <v>81.730769230769226</v>
      </c>
      <c r="J267" s="5">
        <f t="shared" si="13"/>
        <v>2.8846153846153846</v>
      </c>
      <c r="K267" s="5">
        <f t="shared" si="14"/>
        <v>15.384615384615385</v>
      </c>
    </row>
    <row r="268" spans="1:11" s="3" customFormat="1">
      <c r="A268" s="1">
        <v>2013</v>
      </c>
      <c r="B268" s="2" t="s">
        <v>59</v>
      </c>
      <c r="C268" s="2" t="s">
        <v>72</v>
      </c>
      <c r="D268" s="1">
        <v>2</v>
      </c>
      <c r="E268" s="1">
        <v>63</v>
      </c>
      <c r="F268" s="1">
        <v>4</v>
      </c>
      <c r="G268" s="1">
        <v>12</v>
      </c>
      <c r="H268" s="1">
        <v>79</v>
      </c>
      <c r="I268" s="5">
        <f t="shared" si="12"/>
        <v>79.74683544303798</v>
      </c>
      <c r="J268" s="5">
        <f t="shared" si="13"/>
        <v>5.0632911392405067</v>
      </c>
      <c r="K268" s="5">
        <f t="shared" si="14"/>
        <v>15.189873417721518</v>
      </c>
    </row>
    <row r="269" spans="1:11" s="3" customFormat="1">
      <c r="A269" s="1">
        <v>2013</v>
      </c>
      <c r="B269" s="2" t="s">
        <v>59</v>
      </c>
      <c r="C269" s="2" t="s">
        <v>72</v>
      </c>
      <c r="D269" s="1">
        <v>3</v>
      </c>
      <c r="E269" s="1">
        <v>84</v>
      </c>
      <c r="F269" s="1">
        <v>19</v>
      </c>
      <c r="G269" s="1">
        <v>12</v>
      </c>
      <c r="H269" s="1">
        <v>115</v>
      </c>
      <c r="I269" s="5">
        <f t="shared" si="12"/>
        <v>73.043478260869563</v>
      </c>
      <c r="J269" s="5">
        <f t="shared" si="13"/>
        <v>16.521739130434781</v>
      </c>
      <c r="K269" s="5">
        <f t="shared" si="14"/>
        <v>10.434782608695652</v>
      </c>
    </row>
    <row r="270" spans="1:11" s="3" customFormat="1">
      <c r="A270" s="1">
        <v>2013</v>
      </c>
      <c r="B270" s="2" t="s">
        <v>59</v>
      </c>
      <c r="C270" s="2" t="s">
        <v>72</v>
      </c>
      <c r="D270" s="1">
        <v>4</v>
      </c>
      <c r="E270" s="1">
        <v>73</v>
      </c>
      <c r="F270" s="1">
        <v>21</v>
      </c>
      <c r="G270" s="1">
        <v>7</v>
      </c>
      <c r="H270" s="1">
        <v>101</v>
      </c>
      <c r="I270" s="5">
        <f t="shared" si="12"/>
        <v>72.277227722772281</v>
      </c>
      <c r="J270" s="5">
        <f t="shared" si="13"/>
        <v>20.792079207920793</v>
      </c>
      <c r="K270" s="5">
        <f t="shared" si="14"/>
        <v>6.9306930693069306</v>
      </c>
    </row>
    <row r="271" spans="1:11" s="3" customFormat="1">
      <c r="A271" s="1">
        <v>2013</v>
      </c>
      <c r="B271" s="2" t="s">
        <v>59</v>
      </c>
      <c r="C271" s="2" t="s">
        <v>73</v>
      </c>
      <c r="D271" s="1">
        <v>1</v>
      </c>
      <c r="E271" s="1">
        <v>105</v>
      </c>
      <c r="F271" s="1">
        <v>10</v>
      </c>
      <c r="G271" s="1">
        <v>9</v>
      </c>
      <c r="H271" s="1">
        <v>124</v>
      </c>
      <c r="I271" s="5">
        <f t="shared" si="12"/>
        <v>84.677419354838705</v>
      </c>
      <c r="J271" s="5">
        <f t="shared" si="13"/>
        <v>8.064516129032258</v>
      </c>
      <c r="K271" s="5">
        <f t="shared" si="14"/>
        <v>7.258064516129032</v>
      </c>
    </row>
    <row r="272" spans="1:11" s="3" customFormat="1">
      <c r="A272" s="1">
        <v>2013</v>
      </c>
      <c r="B272" s="2" t="s">
        <v>59</v>
      </c>
      <c r="C272" s="2" t="s">
        <v>73</v>
      </c>
      <c r="D272" s="1">
        <v>2</v>
      </c>
      <c r="E272" s="1">
        <v>86</v>
      </c>
      <c r="F272" s="1">
        <v>12</v>
      </c>
      <c r="G272" s="1">
        <v>16</v>
      </c>
      <c r="H272" s="1">
        <v>114</v>
      </c>
      <c r="I272" s="5">
        <f t="shared" si="12"/>
        <v>75.438596491228068</v>
      </c>
      <c r="J272" s="5">
        <f t="shared" si="13"/>
        <v>10.526315789473685</v>
      </c>
      <c r="K272" s="5">
        <f t="shared" si="14"/>
        <v>14.035087719298245</v>
      </c>
    </row>
    <row r="273" spans="1:11" s="3" customFormat="1">
      <c r="A273" s="1">
        <v>2013</v>
      </c>
      <c r="B273" s="2" t="s">
        <v>59</v>
      </c>
      <c r="C273" s="2" t="s">
        <v>73</v>
      </c>
      <c r="D273" s="1">
        <v>3</v>
      </c>
      <c r="E273" s="1">
        <v>99</v>
      </c>
      <c r="F273" s="1">
        <v>9</v>
      </c>
      <c r="G273" s="1">
        <v>8</v>
      </c>
      <c r="H273" s="1">
        <v>116</v>
      </c>
      <c r="I273" s="5">
        <f t="shared" si="12"/>
        <v>85.34482758620689</v>
      </c>
      <c r="J273" s="5">
        <f t="shared" si="13"/>
        <v>7.7586206896551726</v>
      </c>
      <c r="K273" s="5">
        <f t="shared" si="14"/>
        <v>6.8965517241379306</v>
      </c>
    </row>
    <row r="274" spans="1:11" s="3" customFormat="1">
      <c r="A274" s="1">
        <v>2013</v>
      </c>
      <c r="B274" s="2" t="s">
        <v>59</v>
      </c>
      <c r="C274" s="2" t="s">
        <v>73</v>
      </c>
      <c r="D274" s="1">
        <v>4</v>
      </c>
      <c r="E274" s="1">
        <v>79</v>
      </c>
      <c r="F274" s="1">
        <v>9</v>
      </c>
      <c r="G274" s="1">
        <v>24</v>
      </c>
      <c r="H274" s="1">
        <v>112</v>
      </c>
      <c r="I274" s="5">
        <f t="shared" si="12"/>
        <v>70.535714285714292</v>
      </c>
      <c r="J274" s="5">
        <f t="shared" si="13"/>
        <v>8.0357142857142865</v>
      </c>
      <c r="K274" s="5">
        <f t="shared" si="14"/>
        <v>21.428571428571427</v>
      </c>
    </row>
    <row r="275" spans="1:11" s="3" customFormat="1">
      <c r="A275" s="1">
        <v>2013</v>
      </c>
      <c r="B275" s="2" t="s">
        <v>59</v>
      </c>
      <c r="C275" s="2" t="s">
        <v>74</v>
      </c>
      <c r="D275" s="1">
        <v>1</v>
      </c>
      <c r="E275" s="1">
        <v>92</v>
      </c>
      <c r="F275" s="1">
        <v>20</v>
      </c>
      <c r="G275" s="1">
        <v>24</v>
      </c>
      <c r="H275" s="1">
        <v>136</v>
      </c>
      <c r="I275" s="5">
        <f t="shared" si="12"/>
        <v>67.647058823529406</v>
      </c>
      <c r="J275" s="5">
        <f t="shared" si="13"/>
        <v>14.705882352941176</v>
      </c>
      <c r="K275" s="5">
        <f t="shared" si="14"/>
        <v>17.647058823529413</v>
      </c>
    </row>
    <row r="276" spans="1:11" s="3" customFormat="1">
      <c r="A276" s="1">
        <v>2013</v>
      </c>
      <c r="B276" s="2" t="s">
        <v>59</v>
      </c>
      <c r="C276" s="2" t="s">
        <v>74</v>
      </c>
      <c r="D276" s="1">
        <v>2</v>
      </c>
      <c r="E276" s="1">
        <v>88</v>
      </c>
      <c r="F276" s="1">
        <v>28</v>
      </c>
      <c r="G276" s="1">
        <v>15</v>
      </c>
      <c r="H276" s="1">
        <v>131</v>
      </c>
      <c r="I276" s="5">
        <f t="shared" si="12"/>
        <v>67.175572519083971</v>
      </c>
      <c r="J276" s="5">
        <f t="shared" si="13"/>
        <v>21.374045801526716</v>
      </c>
      <c r="K276" s="5">
        <f t="shared" si="14"/>
        <v>11.450381679389313</v>
      </c>
    </row>
    <row r="277" spans="1:11" s="3" customFormat="1">
      <c r="A277" s="1">
        <v>2013</v>
      </c>
      <c r="B277" s="2" t="s">
        <v>59</v>
      </c>
      <c r="C277" s="2" t="s">
        <v>74</v>
      </c>
      <c r="D277" s="1">
        <v>3</v>
      </c>
      <c r="E277" s="1">
        <v>95</v>
      </c>
      <c r="F277" s="1">
        <v>38</v>
      </c>
      <c r="G277" s="1">
        <v>23</v>
      </c>
      <c r="H277" s="1">
        <v>156</v>
      </c>
      <c r="I277" s="5">
        <f t="shared" si="12"/>
        <v>60.897435897435898</v>
      </c>
      <c r="J277" s="5">
        <f t="shared" si="13"/>
        <v>24.358974358974358</v>
      </c>
      <c r="K277" s="5">
        <f t="shared" si="14"/>
        <v>14.743589743589743</v>
      </c>
    </row>
    <row r="278" spans="1:11" s="3" customFormat="1">
      <c r="A278" s="1">
        <v>2013</v>
      </c>
      <c r="B278" s="2" t="s">
        <v>59</v>
      </c>
      <c r="C278" s="2" t="s">
        <v>74</v>
      </c>
      <c r="D278" s="1">
        <v>4</v>
      </c>
      <c r="E278" s="1">
        <v>41</v>
      </c>
      <c r="F278" s="1">
        <v>5</v>
      </c>
      <c r="G278" s="1">
        <v>3</v>
      </c>
      <c r="H278" s="1">
        <v>49</v>
      </c>
      <c r="I278" s="5">
        <f t="shared" si="12"/>
        <v>83.673469387755105</v>
      </c>
      <c r="J278" s="5">
        <f t="shared" si="13"/>
        <v>10.204081632653061</v>
      </c>
      <c r="K278" s="5">
        <f t="shared" si="14"/>
        <v>6.1224489795918364</v>
      </c>
    </row>
    <row r="279" spans="1:11" s="3" customFormat="1">
      <c r="A279" s="1">
        <v>2013</v>
      </c>
      <c r="B279" s="2" t="s">
        <v>59</v>
      </c>
      <c r="C279" s="2" t="s">
        <v>100</v>
      </c>
      <c r="D279" s="1">
        <v>3</v>
      </c>
      <c r="E279" s="1">
        <v>16</v>
      </c>
      <c r="F279" s="1">
        <v>4</v>
      </c>
      <c r="G279" s="1">
        <v>1</v>
      </c>
      <c r="H279" s="1">
        <v>21</v>
      </c>
      <c r="I279" s="5">
        <f t="shared" si="12"/>
        <v>76.19047619047619</v>
      </c>
      <c r="J279" s="5">
        <f t="shared" si="13"/>
        <v>19.047619047619047</v>
      </c>
      <c r="K279" s="5">
        <f t="shared" si="14"/>
        <v>4.7619047619047619</v>
      </c>
    </row>
    <row r="280" spans="1:11" s="3" customFormat="1">
      <c r="A280" s="1">
        <v>2013</v>
      </c>
      <c r="B280" s="2" t="s">
        <v>59</v>
      </c>
      <c r="C280" s="2" t="s">
        <v>100</v>
      </c>
      <c r="D280" s="1">
        <v>4</v>
      </c>
      <c r="E280" s="1">
        <v>27</v>
      </c>
      <c r="F280" s="1">
        <v>12</v>
      </c>
      <c r="G280" s="1">
        <v>6</v>
      </c>
      <c r="H280" s="1">
        <v>45</v>
      </c>
      <c r="I280" s="5">
        <f t="shared" si="12"/>
        <v>60</v>
      </c>
      <c r="J280" s="5">
        <f t="shared" si="13"/>
        <v>26.666666666666668</v>
      </c>
      <c r="K280" s="5">
        <f t="shared" si="14"/>
        <v>13.333333333333334</v>
      </c>
    </row>
    <row r="281" spans="1:11" s="3" customFormat="1">
      <c r="A281" s="1">
        <v>2013</v>
      </c>
      <c r="B281" s="2" t="s">
        <v>59</v>
      </c>
      <c r="C281" s="2" t="s">
        <v>97</v>
      </c>
      <c r="D281" s="1">
        <v>1</v>
      </c>
      <c r="E281" s="1">
        <v>63</v>
      </c>
      <c r="F281" s="1">
        <v>9</v>
      </c>
      <c r="G281" s="1">
        <v>12</v>
      </c>
      <c r="H281" s="1">
        <v>84</v>
      </c>
      <c r="I281" s="5">
        <f t="shared" si="12"/>
        <v>75</v>
      </c>
      <c r="J281" s="5">
        <f t="shared" si="13"/>
        <v>10.714285714285714</v>
      </c>
      <c r="K281" s="5">
        <f t="shared" si="14"/>
        <v>14.285714285714286</v>
      </c>
    </row>
    <row r="282" spans="1:11" s="3" customFormat="1">
      <c r="A282" s="1">
        <v>2013</v>
      </c>
      <c r="B282" s="2" t="s">
        <v>59</v>
      </c>
      <c r="C282" s="2" t="s">
        <v>97</v>
      </c>
      <c r="D282" s="1">
        <v>2</v>
      </c>
      <c r="E282" s="1">
        <v>53</v>
      </c>
      <c r="F282" s="1">
        <v>7</v>
      </c>
      <c r="G282" s="1">
        <v>10</v>
      </c>
      <c r="H282" s="1">
        <v>70</v>
      </c>
      <c r="I282" s="5">
        <f t="shared" si="12"/>
        <v>75.714285714285708</v>
      </c>
      <c r="J282" s="5">
        <f t="shared" si="13"/>
        <v>10</v>
      </c>
      <c r="K282" s="5">
        <f t="shared" si="14"/>
        <v>14.285714285714286</v>
      </c>
    </row>
    <row r="283" spans="1:11" s="3" customFormat="1">
      <c r="A283" s="1">
        <v>2013</v>
      </c>
      <c r="B283" s="2" t="s">
        <v>59</v>
      </c>
      <c r="C283" s="2" t="s">
        <v>75</v>
      </c>
      <c r="D283" s="1">
        <v>1</v>
      </c>
      <c r="E283" s="1">
        <v>112</v>
      </c>
      <c r="F283" s="1">
        <v>19</v>
      </c>
      <c r="G283" s="1">
        <v>13</v>
      </c>
      <c r="H283" s="1">
        <v>144</v>
      </c>
      <c r="I283" s="5">
        <f t="shared" si="12"/>
        <v>77.777777777777771</v>
      </c>
      <c r="J283" s="5">
        <f t="shared" si="13"/>
        <v>13.194444444444445</v>
      </c>
      <c r="K283" s="5">
        <f t="shared" si="14"/>
        <v>9.0277777777777786</v>
      </c>
    </row>
    <row r="284" spans="1:11" s="3" customFormat="1">
      <c r="A284" s="1">
        <v>2013</v>
      </c>
      <c r="B284" s="2" t="s">
        <v>59</v>
      </c>
      <c r="C284" s="2" t="s">
        <v>75</v>
      </c>
      <c r="D284" s="1">
        <v>2</v>
      </c>
      <c r="E284" s="1">
        <v>71</v>
      </c>
      <c r="F284" s="1">
        <v>4</v>
      </c>
      <c r="G284" s="1">
        <v>13</v>
      </c>
      <c r="H284" s="1">
        <v>88</v>
      </c>
      <c r="I284" s="5">
        <f t="shared" si="12"/>
        <v>80.681818181818187</v>
      </c>
      <c r="J284" s="5">
        <f t="shared" si="13"/>
        <v>4.5454545454545459</v>
      </c>
      <c r="K284" s="5">
        <f t="shared" si="14"/>
        <v>14.772727272727273</v>
      </c>
    </row>
    <row r="285" spans="1:11" s="3" customFormat="1">
      <c r="A285" s="1">
        <v>2013</v>
      </c>
      <c r="B285" s="2" t="s">
        <v>59</v>
      </c>
      <c r="C285" s="2" t="s">
        <v>75</v>
      </c>
      <c r="D285" s="1">
        <v>3</v>
      </c>
      <c r="E285" s="1">
        <v>140</v>
      </c>
      <c r="F285" s="1">
        <v>23</v>
      </c>
      <c r="G285" s="1">
        <v>26</v>
      </c>
      <c r="H285" s="1">
        <v>189</v>
      </c>
      <c r="I285" s="5">
        <f t="shared" si="12"/>
        <v>74.074074074074076</v>
      </c>
      <c r="J285" s="5">
        <f t="shared" si="13"/>
        <v>12.169312169312169</v>
      </c>
      <c r="K285" s="5">
        <f t="shared" si="14"/>
        <v>13.756613756613756</v>
      </c>
    </row>
    <row r="286" spans="1:11" s="3" customFormat="1">
      <c r="A286" s="1">
        <v>2013</v>
      </c>
      <c r="B286" s="2" t="s">
        <v>59</v>
      </c>
      <c r="C286" s="2" t="s">
        <v>75</v>
      </c>
      <c r="D286" s="1">
        <v>4</v>
      </c>
      <c r="E286" s="1">
        <v>97</v>
      </c>
      <c r="F286" s="1">
        <v>21</v>
      </c>
      <c r="G286" s="1">
        <v>25</v>
      </c>
      <c r="H286" s="1">
        <v>143</v>
      </c>
      <c r="I286" s="5">
        <f t="shared" si="12"/>
        <v>67.832167832167826</v>
      </c>
      <c r="J286" s="5">
        <f t="shared" si="13"/>
        <v>14.685314685314685</v>
      </c>
      <c r="K286" s="5">
        <f t="shared" si="14"/>
        <v>17.482517482517483</v>
      </c>
    </row>
    <row r="287" spans="1:11" s="3" customFormat="1">
      <c r="A287" s="1">
        <v>2013</v>
      </c>
      <c r="B287" s="2" t="s">
        <v>59</v>
      </c>
      <c r="C287" s="2" t="s">
        <v>76</v>
      </c>
      <c r="D287" s="1">
        <v>1</v>
      </c>
      <c r="E287" s="1">
        <v>41</v>
      </c>
      <c r="F287" s="1">
        <v>9</v>
      </c>
      <c r="G287" s="1">
        <v>11</v>
      </c>
      <c r="H287" s="1">
        <v>61</v>
      </c>
      <c r="I287" s="5">
        <f t="shared" si="12"/>
        <v>67.213114754098356</v>
      </c>
      <c r="J287" s="5">
        <f t="shared" si="13"/>
        <v>14.754098360655737</v>
      </c>
      <c r="K287" s="5">
        <f t="shared" si="14"/>
        <v>18.032786885245901</v>
      </c>
    </row>
    <row r="288" spans="1:11" s="3" customFormat="1">
      <c r="A288" s="1">
        <v>2013</v>
      </c>
      <c r="B288" s="2" t="s">
        <v>59</v>
      </c>
      <c r="C288" s="2" t="s">
        <v>76</v>
      </c>
      <c r="D288" s="1">
        <v>2</v>
      </c>
      <c r="E288" s="1">
        <v>43</v>
      </c>
      <c r="F288" s="1">
        <v>23</v>
      </c>
      <c r="G288" s="1">
        <v>7</v>
      </c>
      <c r="H288" s="1">
        <v>73</v>
      </c>
      <c r="I288" s="5">
        <f t="shared" si="12"/>
        <v>58.904109589041099</v>
      </c>
      <c r="J288" s="5">
        <f t="shared" si="13"/>
        <v>31.506849315068493</v>
      </c>
      <c r="K288" s="5">
        <f t="shared" si="14"/>
        <v>9.5890410958904102</v>
      </c>
    </row>
    <row r="289" spans="1:11" s="3" customFormat="1">
      <c r="A289" s="1">
        <v>2013</v>
      </c>
      <c r="B289" s="2" t="s">
        <v>59</v>
      </c>
      <c r="C289" s="2" t="s">
        <v>76</v>
      </c>
      <c r="D289" s="1">
        <v>3</v>
      </c>
      <c r="E289" s="1">
        <v>36</v>
      </c>
      <c r="F289" s="1">
        <v>21</v>
      </c>
      <c r="G289" s="1">
        <v>5</v>
      </c>
      <c r="H289" s="1">
        <v>62</v>
      </c>
      <c r="I289" s="5">
        <f t="shared" si="12"/>
        <v>58.064516129032256</v>
      </c>
      <c r="J289" s="5">
        <f t="shared" si="13"/>
        <v>33.87096774193548</v>
      </c>
      <c r="K289" s="5">
        <f t="shared" si="14"/>
        <v>8.064516129032258</v>
      </c>
    </row>
    <row r="290" spans="1:11" s="3" customFormat="1">
      <c r="A290" s="1">
        <v>2013</v>
      </c>
      <c r="B290" s="2" t="s">
        <v>59</v>
      </c>
      <c r="C290" s="2" t="s">
        <v>76</v>
      </c>
      <c r="D290" s="1">
        <v>4</v>
      </c>
      <c r="E290" s="1">
        <v>43</v>
      </c>
      <c r="F290" s="1">
        <v>25</v>
      </c>
      <c r="G290" s="1">
        <v>20</v>
      </c>
      <c r="H290" s="1">
        <v>88</v>
      </c>
      <c r="I290" s="5">
        <f t="shared" si="12"/>
        <v>48.863636363636367</v>
      </c>
      <c r="J290" s="5">
        <f t="shared" si="13"/>
        <v>28.40909090909091</v>
      </c>
      <c r="K290" s="5">
        <f t="shared" si="14"/>
        <v>22.727272727272727</v>
      </c>
    </row>
    <row r="291" spans="1:11" s="3" customFormat="1">
      <c r="A291" s="1">
        <v>2013</v>
      </c>
      <c r="B291" s="2" t="s">
        <v>59</v>
      </c>
      <c r="C291" s="2" t="s">
        <v>77</v>
      </c>
      <c r="D291" s="1">
        <v>1</v>
      </c>
      <c r="E291" s="1">
        <v>52</v>
      </c>
      <c r="F291" s="1">
        <v>7</v>
      </c>
      <c r="G291" s="1">
        <v>11</v>
      </c>
      <c r="H291" s="1">
        <v>70</v>
      </c>
      <c r="I291" s="5">
        <f t="shared" si="12"/>
        <v>74.285714285714292</v>
      </c>
      <c r="J291" s="5">
        <f t="shared" si="13"/>
        <v>10</v>
      </c>
      <c r="K291" s="5">
        <f t="shared" si="14"/>
        <v>15.714285714285714</v>
      </c>
    </row>
    <row r="292" spans="1:11" s="3" customFormat="1">
      <c r="A292" s="1">
        <v>2013</v>
      </c>
      <c r="B292" s="2" t="s">
        <v>59</v>
      </c>
      <c r="C292" s="2" t="s">
        <v>77</v>
      </c>
      <c r="D292" s="1">
        <v>2</v>
      </c>
      <c r="E292" s="1">
        <v>60</v>
      </c>
      <c r="F292" s="1">
        <v>7</v>
      </c>
      <c r="G292" s="1">
        <v>9</v>
      </c>
      <c r="H292" s="1">
        <v>76</v>
      </c>
      <c r="I292" s="5">
        <f t="shared" si="12"/>
        <v>78.94736842105263</v>
      </c>
      <c r="J292" s="5">
        <f t="shared" si="13"/>
        <v>9.2105263157894743</v>
      </c>
      <c r="K292" s="5">
        <f t="shared" si="14"/>
        <v>11.842105263157896</v>
      </c>
    </row>
    <row r="293" spans="1:11" s="3" customFormat="1">
      <c r="A293" s="1">
        <v>2013</v>
      </c>
      <c r="B293" s="2" t="s">
        <v>59</v>
      </c>
      <c r="C293" s="2" t="s">
        <v>77</v>
      </c>
      <c r="D293" s="1">
        <v>3</v>
      </c>
      <c r="E293" s="1">
        <v>45</v>
      </c>
      <c r="F293" s="1">
        <v>13</v>
      </c>
      <c r="G293" s="1">
        <v>10</v>
      </c>
      <c r="H293" s="1">
        <v>68</v>
      </c>
      <c r="I293" s="5">
        <f t="shared" si="12"/>
        <v>66.17647058823529</v>
      </c>
      <c r="J293" s="5">
        <f t="shared" si="13"/>
        <v>19.117647058823529</v>
      </c>
      <c r="K293" s="5">
        <f t="shared" si="14"/>
        <v>14.705882352941176</v>
      </c>
    </row>
    <row r="294" spans="1:11" s="3" customFormat="1">
      <c r="A294" s="1">
        <v>2013</v>
      </c>
      <c r="B294" s="2" t="s">
        <v>59</v>
      </c>
      <c r="C294" s="2" t="s">
        <v>78</v>
      </c>
      <c r="D294" s="1">
        <v>1</v>
      </c>
      <c r="E294" s="1">
        <v>91</v>
      </c>
      <c r="F294" s="1">
        <v>6</v>
      </c>
      <c r="G294" s="1">
        <v>12</v>
      </c>
      <c r="H294" s="1">
        <v>109</v>
      </c>
      <c r="I294" s="5">
        <f t="shared" si="12"/>
        <v>83.486238532110093</v>
      </c>
      <c r="J294" s="5">
        <f t="shared" si="13"/>
        <v>5.5045871559633026</v>
      </c>
      <c r="K294" s="5">
        <f t="shared" si="14"/>
        <v>11.009174311926605</v>
      </c>
    </row>
    <row r="295" spans="1:11" s="3" customFormat="1">
      <c r="A295" s="1">
        <v>2013</v>
      </c>
      <c r="B295" s="2" t="s">
        <v>59</v>
      </c>
      <c r="C295" s="2" t="s">
        <v>78</v>
      </c>
      <c r="D295" s="1">
        <v>2</v>
      </c>
      <c r="E295" s="1">
        <v>101</v>
      </c>
      <c r="F295" s="1">
        <v>16</v>
      </c>
      <c r="G295" s="1">
        <v>11</v>
      </c>
      <c r="H295" s="1">
        <v>128</v>
      </c>
      <c r="I295" s="5">
        <f t="shared" si="12"/>
        <v>78.90625</v>
      </c>
      <c r="J295" s="5">
        <f t="shared" si="13"/>
        <v>12.5</v>
      </c>
      <c r="K295" s="5">
        <f t="shared" si="14"/>
        <v>8.59375</v>
      </c>
    </row>
    <row r="296" spans="1:11" s="3" customFormat="1">
      <c r="A296" s="1">
        <v>2013</v>
      </c>
      <c r="B296" s="2" t="s">
        <v>59</v>
      </c>
      <c r="C296" s="2" t="s">
        <v>78</v>
      </c>
      <c r="D296" s="1">
        <v>3</v>
      </c>
      <c r="E296" s="1">
        <v>130</v>
      </c>
      <c r="F296" s="1">
        <v>41</v>
      </c>
      <c r="G296" s="1">
        <v>22</v>
      </c>
      <c r="H296" s="1">
        <v>193</v>
      </c>
      <c r="I296" s="5">
        <f t="shared" si="12"/>
        <v>67.357512953367873</v>
      </c>
      <c r="J296" s="5">
        <f t="shared" si="13"/>
        <v>21.243523316062177</v>
      </c>
      <c r="K296" s="5">
        <f t="shared" si="14"/>
        <v>11.398963730569948</v>
      </c>
    </row>
    <row r="297" spans="1:11" s="3" customFormat="1">
      <c r="A297" s="1">
        <v>2013</v>
      </c>
      <c r="B297" s="2" t="s">
        <v>59</v>
      </c>
      <c r="C297" s="2" t="s">
        <v>78</v>
      </c>
      <c r="D297" s="1">
        <v>4</v>
      </c>
      <c r="E297" s="1">
        <v>99</v>
      </c>
      <c r="F297" s="1">
        <v>17</v>
      </c>
      <c r="G297" s="1">
        <v>20</v>
      </c>
      <c r="H297" s="1">
        <v>136</v>
      </c>
      <c r="I297" s="5">
        <f t="shared" si="12"/>
        <v>72.794117647058826</v>
      </c>
      <c r="J297" s="5">
        <f t="shared" si="13"/>
        <v>12.5</v>
      </c>
      <c r="K297" s="5">
        <f t="shared" si="14"/>
        <v>14.705882352941176</v>
      </c>
    </row>
    <row r="298" spans="1:11" s="3" customFormat="1">
      <c r="A298" s="1">
        <v>2013</v>
      </c>
      <c r="B298" s="2" t="s">
        <v>59</v>
      </c>
      <c r="C298" s="2" t="s">
        <v>79</v>
      </c>
      <c r="D298" s="1">
        <v>1</v>
      </c>
      <c r="E298" s="1">
        <v>76</v>
      </c>
      <c r="F298" s="1">
        <v>4</v>
      </c>
      <c r="G298" s="1">
        <v>13</v>
      </c>
      <c r="H298" s="1">
        <v>93</v>
      </c>
      <c r="I298" s="5">
        <f t="shared" si="12"/>
        <v>81.72043010752688</v>
      </c>
      <c r="J298" s="5">
        <f t="shared" si="13"/>
        <v>4.301075268817204</v>
      </c>
      <c r="K298" s="5">
        <f t="shared" si="14"/>
        <v>13.978494623655914</v>
      </c>
    </row>
    <row r="299" spans="1:11" s="3" customFormat="1">
      <c r="A299" s="1">
        <v>2013</v>
      </c>
      <c r="B299" s="2" t="s">
        <v>59</v>
      </c>
      <c r="C299" s="2" t="s">
        <v>79</v>
      </c>
      <c r="D299" s="1">
        <v>2</v>
      </c>
      <c r="E299" s="1">
        <v>60</v>
      </c>
      <c r="F299" s="1">
        <v>18</v>
      </c>
      <c r="G299" s="1">
        <v>6</v>
      </c>
      <c r="H299" s="1">
        <v>84</v>
      </c>
      <c r="I299" s="5">
        <f t="shared" si="12"/>
        <v>71.428571428571431</v>
      </c>
      <c r="J299" s="5">
        <f t="shared" si="13"/>
        <v>21.428571428571427</v>
      </c>
      <c r="K299" s="5">
        <f t="shared" si="14"/>
        <v>7.1428571428571432</v>
      </c>
    </row>
    <row r="300" spans="1:11" s="3" customFormat="1">
      <c r="A300" s="1">
        <v>2013</v>
      </c>
      <c r="B300" s="2" t="s">
        <v>59</v>
      </c>
      <c r="C300" s="2" t="s">
        <v>79</v>
      </c>
      <c r="D300" s="1">
        <v>3</v>
      </c>
      <c r="E300" s="1">
        <v>74</v>
      </c>
      <c r="F300" s="1">
        <v>11</v>
      </c>
      <c r="G300" s="1">
        <v>5</v>
      </c>
      <c r="H300" s="1">
        <v>90</v>
      </c>
      <c r="I300" s="5">
        <f t="shared" si="12"/>
        <v>82.222222222222229</v>
      </c>
      <c r="J300" s="5">
        <f t="shared" si="13"/>
        <v>12.222222222222221</v>
      </c>
      <c r="K300" s="5">
        <f t="shared" si="14"/>
        <v>5.5555555555555554</v>
      </c>
    </row>
    <row r="301" spans="1:11" s="3" customFormat="1">
      <c r="A301" s="1">
        <v>2013</v>
      </c>
      <c r="B301" s="2" t="s">
        <v>59</v>
      </c>
      <c r="C301" s="2" t="s">
        <v>79</v>
      </c>
      <c r="D301" s="1">
        <v>4</v>
      </c>
      <c r="E301" s="1">
        <v>43</v>
      </c>
      <c r="F301" s="1">
        <v>6</v>
      </c>
      <c r="G301" s="1">
        <v>32</v>
      </c>
      <c r="H301" s="1">
        <v>81</v>
      </c>
      <c r="I301" s="5">
        <f t="shared" si="12"/>
        <v>53.086419753086417</v>
      </c>
      <c r="J301" s="5">
        <f t="shared" si="13"/>
        <v>7.4074074074074074</v>
      </c>
      <c r="K301" s="5">
        <f t="shared" si="14"/>
        <v>39.506172839506171</v>
      </c>
    </row>
    <row r="302" spans="1:11" s="3" customFormat="1">
      <c r="A302" s="1">
        <v>2013</v>
      </c>
      <c r="B302" s="2" t="s">
        <v>59</v>
      </c>
      <c r="C302" s="2" t="s">
        <v>80</v>
      </c>
      <c r="D302" s="1">
        <v>1</v>
      </c>
      <c r="E302" s="1">
        <v>138</v>
      </c>
      <c r="F302" s="1">
        <v>8</v>
      </c>
      <c r="G302" s="1">
        <v>11</v>
      </c>
      <c r="H302" s="1">
        <v>157</v>
      </c>
      <c r="I302" s="5">
        <f t="shared" si="12"/>
        <v>87.898089171974519</v>
      </c>
      <c r="J302" s="5">
        <f t="shared" si="13"/>
        <v>5.0955414012738851</v>
      </c>
      <c r="K302" s="5">
        <f t="shared" si="14"/>
        <v>7.0063694267515926</v>
      </c>
    </row>
    <row r="303" spans="1:11" s="3" customFormat="1">
      <c r="A303" s="1">
        <v>2013</v>
      </c>
      <c r="B303" s="2" t="s">
        <v>59</v>
      </c>
      <c r="C303" s="2" t="s">
        <v>80</v>
      </c>
      <c r="D303" s="1">
        <v>2</v>
      </c>
      <c r="E303" s="1">
        <v>149</v>
      </c>
      <c r="F303" s="1">
        <v>22</v>
      </c>
      <c r="G303" s="1">
        <v>12</v>
      </c>
      <c r="H303" s="1">
        <v>183</v>
      </c>
      <c r="I303" s="5">
        <f t="shared" si="12"/>
        <v>81.420765027322403</v>
      </c>
      <c r="J303" s="5">
        <f t="shared" si="13"/>
        <v>12.021857923497267</v>
      </c>
      <c r="K303" s="5">
        <f t="shared" si="14"/>
        <v>6.557377049180328</v>
      </c>
    </row>
    <row r="304" spans="1:11" s="3" customFormat="1">
      <c r="A304" s="1">
        <v>2013</v>
      </c>
      <c r="B304" s="2" t="s">
        <v>59</v>
      </c>
      <c r="C304" s="2" t="s">
        <v>80</v>
      </c>
      <c r="D304" s="1">
        <v>3</v>
      </c>
      <c r="E304" s="1">
        <v>161</v>
      </c>
      <c r="F304" s="1">
        <v>30</v>
      </c>
      <c r="G304" s="1">
        <v>18</v>
      </c>
      <c r="H304" s="1">
        <v>209</v>
      </c>
      <c r="I304" s="5">
        <f t="shared" si="12"/>
        <v>77.033492822966508</v>
      </c>
      <c r="J304" s="5">
        <f t="shared" si="13"/>
        <v>14.354066985645932</v>
      </c>
      <c r="K304" s="5">
        <f t="shared" si="14"/>
        <v>8.6124401913875595</v>
      </c>
    </row>
    <row r="305" spans="1:11" s="3" customFormat="1">
      <c r="A305" s="1">
        <v>2013</v>
      </c>
      <c r="B305" s="2" t="s">
        <v>59</v>
      </c>
      <c r="C305" s="2" t="s">
        <v>80</v>
      </c>
      <c r="D305" s="1">
        <v>4</v>
      </c>
      <c r="E305" s="1">
        <v>56</v>
      </c>
      <c r="F305" s="1">
        <v>14</v>
      </c>
      <c r="G305" s="1">
        <v>25</v>
      </c>
      <c r="H305" s="1">
        <v>95</v>
      </c>
      <c r="I305" s="5">
        <f t="shared" si="12"/>
        <v>58.94736842105263</v>
      </c>
      <c r="J305" s="5">
        <f t="shared" si="13"/>
        <v>14.736842105263158</v>
      </c>
      <c r="K305" s="5">
        <f t="shared" si="14"/>
        <v>26.315789473684209</v>
      </c>
    </row>
    <row r="306" spans="1:11" s="3" customFormat="1">
      <c r="A306" s="1">
        <v>2013</v>
      </c>
      <c r="B306" s="2" t="s">
        <v>59</v>
      </c>
      <c r="C306" s="2" t="s">
        <v>81</v>
      </c>
      <c r="D306" s="1">
        <v>1</v>
      </c>
      <c r="E306" s="1">
        <v>71</v>
      </c>
      <c r="F306" s="1">
        <v>8</v>
      </c>
      <c r="G306" s="1">
        <v>27</v>
      </c>
      <c r="H306" s="1">
        <v>106</v>
      </c>
      <c r="I306" s="5">
        <f t="shared" si="12"/>
        <v>66.981132075471692</v>
      </c>
      <c r="J306" s="5">
        <f t="shared" si="13"/>
        <v>7.5471698113207548</v>
      </c>
      <c r="K306" s="5">
        <f t="shared" si="14"/>
        <v>25.471698113207548</v>
      </c>
    </row>
    <row r="307" spans="1:11" s="3" customFormat="1">
      <c r="A307" s="1">
        <v>2013</v>
      </c>
      <c r="B307" s="2" t="s">
        <v>59</v>
      </c>
      <c r="C307" s="2" t="s">
        <v>81</v>
      </c>
      <c r="D307" s="1">
        <v>2</v>
      </c>
      <c r="E307" s="1">
        <v>58</v>
      </c>
      <c r="F307" s="1">
        <v>7</v>
      </c>
      <c r="G307" s="1">
        <v>5</v>
      </c>
      <c r="H307" s="1">
        <v>70</v>
      </c>
      <c r="I307" s="5">
        <f t="shared" si="12"/>
        <v>82.857142857142861</v>
      </c>
      <c r="J307" s="5">
        <f t="shared" si="13"/>
        <v>10</v>
      </c>
      <c r="K307" s="5">
        <f t="shared" si="14"/>
        <v>7.1428571428571432</v>
      </c>
    </row>
    <row r="308" spans="1:11" s="3" customFormat="1">
      <c r="A308" s="1">
        <v>2013</v>
      </c>
      <c r="B308" s="2" t="s">
        <v>59</v>
      </c>
      <c r="C308" s="2" t="s">
        <v>81</v>
      </c>
      <c r="D308" s="1">
        <v>3</v>
      </c>
      <c r="E308" s="1">
        <v>91</v>
      </c>
      <c r="F308" s="1">
        <v>10</v>
      </c>
      <c r="G308" s="1">
        <v>10</v>
      </c>
      <c r="H308" s="1">
        <v>111</v>
      </c>
      <c r="I308" s="5">
        <f t="shared" si="12"/>
        <v>81.981981981981988</v>
      </c>
      <c r="J308" s="5">
        <f t="shared" si="13"/>
        <v>9.0090090090090094</v>
      </c>
      <c r="K308" s="5">
        <f t="shared" si="14"/>
        <v>9.0090090090090094</v>
      </c>
    </row>
    <row r="309" spans="1:11" s="3" customFormat="1">
      <c r="A309" s="1">
        <v>2013</v>
      </c>
      <c r="B309" s="2" t="s">
        <v>59</v>
      </c>
      <c r="C309" s="2" t="s">
        <v>81</v>
      </c>
      <c r="D309" s="1">
        <v>4</v>
      </c>
      <c r="E309" s="1">
        <v>90</v>
      </c>
      <c r="F309" s="1">
        <v>19</v>
      </c>
      <c r="G309" s="1">
        <v>22</v>
      </c>
      <c r="H309" s="1">
        <v>131</v>
      </c>
      <c r="I309" s="5">
        <f t="shared" si="12"/>
        <v>68.702290076335885</v>
      </c>
      <c r="J309" s="5">
        <f t="shared" si="13"/>
        <v>14.503816793893129</v>
      </c>
      <c r="K309" s="5">
        <f t="shared" si="14"/>
        <v>16.793893129770993</v>
      </c>
    </row>
    <row r="310" spans="1:11" s="3" customFormat="1">
      <c r="A310" s="1">
        <v>2013</v>
      </c>
      <c r="B310" s="2" t="s">
        <v>59</v>
      </c>
      <c r="C310" s="2" t="s">
        <v>82</v>
      </c>
      <c r="D310" s="1">
        <v>1</v>
      </c>
      <c r="E310" s="1">
        <v>47</v>
      </c>
      <c r="F310" s="1">
        <v>11</v>
      </c>
      <c r="G310" s="1">
        <v>10</v>
      </c>
      <c r="H310" s="1">
        <v>68</v>
      </c>
      <c r="I310" s="5">
        <f t="shared" si="12"/>
        <v>69.117647058823536</v>
      </c>
      <c r="J310" s="5">
        <f t="shared" si="13"/>
        <v>16.176470588235293</v>
      </c>
      <c r="K310" s="5">
        <f t="shared" si="14"/>
        <v>14.705882352941176</v>
      </c>
    </row>
    <row r="311" spans="1:11" s="3" customFormat="1">
      <c r="A311" s="1">
        <v>2013</v>
      </c>
      <c r="B311" s="2" t="s">
        <v>59</v>
      </c>
      <c r="C311" s="2" t="s">
        <v>82</v>
      </c>
      <c r="D311" s="1">
        <v>2</v>
      </c>
      <c r="E311" s="1">
        <v>21</v>
      </c>
      <c r="F311" s="1">
        <v>14</v>
      </c>
      <c r="G311" s="1">
        <v>13</v>
      </c>
      <c r="H311" s="1">
        <v>48</v>
      </c>
      <c r="I311" s="5">
        <f t="shared" si="12"/>
        <v>43.75</v>
      </c>
      <c r="J311" s="5">
        <f t="shared" si="13"/>
        <v>29.166666666666668</v>
      </c>
      <c r="K311" s="5">
        <f t="shared" si="14"/>
        <v>27.083333333333332</v>
      </c>
    </row>
    <row r="312" spans="1:11" s="3" customFormat="1">
      <c r="A312" s="1">
        <v>2013</v>
      </c>
      <c r="B312" s="2" t="s">
        <v>59</v>
      </c>
      <c r="C312" s="2" t="s">
        <v>82</v>
      </c>
      <c r="D312" s="1">
        <v>3</v>
      </c>
      <c r="E312" s="1">
        <v>53</v>
      </c>
      <c r="F312" s="1">
        <v>19</v>
      </c>
      <c r="G312" s="1">
        <v>9</v>
      </c>
      <c r="H312" s="1">
        <v>81</v>
      </c>
      <c r="I312" s="5">
        <f t="shared" si="12"/>
        <v>65.432098765432102</v>
      </c>
      <c r="J312" s="5">
        <f t="shared" si="13"/>
        <v>23.456790123456791</v>
      </c>
      <c r="K312" s="5">
        <f t="shared" si="14"/>
        <v>11.111111111111111</v>
      </c>
    </row>
    <row r="313" spans="1:11" s="3" customFormat="1">
      <c r="A313" s="1">
        <v>2013</v>
      </c>
      <c r="B313" s="2" t="s">
        <v>59</v>
      </c>
      <c r="C313" s="2" t="s">
        <v>82</v>
      </c>
      <c r="D313" s="1">
        <v>4</v>
      </c>
      <c r="E313" s="1">
        <v>37</v>
      </c>
      <c r="F313" s="1">
        <v>19</v>
      </c>
      <c r="G313" s="1">
        <v>12</v>
      </c>
      <c r="H313" s="1">
        <v>68</v>
      </c>
      <c r="I313" s="5">
        <f t="shared" si="12"/>
        <v>54.411764705882355</v>
      </c>
      <c r="J313" s="5">
        <f t="shared" si="13"/>
        <v>27.941176470588236</v>
      </c>
      <c r="K313" s="5">
        <f t="shared" si="14"/>
        <v>17.647058823529413</v>
      </c>
    </row>
    <row r="314" spans="1:11" s="3" customFormat="1">
      <c r="A314" s="1">
        <v>2013</v>
      </c>
      <c r="B314" s="2" t="s">
        <v>59</v>
      </c>
      <c r="C314" s="2" t="s">
        <v>83</v>
      </c>
      <c r="D314" s="1">
        <v>1</v>
      </c>
      <c r="E314" s="1">
        <v>139</v>
      </c>
      <c r="F314" s="1">
        <v>13</v>
      </c>
      <c r="G314" s="1">
        <v>18</v>
      </c>
      <c r="H314" s="1">
        <v>170</v>
      </c>
      <c r="I314" s="5">
        <f t="shared" si="12"/>
        <v>81.764705882352942</v>
      </c>
      <c r="J314" s="5">
        <f t="shared" si="13"/>
        <v>7.6470588235294121</v>
      </c>
      <c r="K314" s="5">
        <f t="shared" si="14"/>
        <v>10.588235294117647</v>
      </c>
    </row>
    <row r="315" spans="1:11" s="3" customFormat="1">
      <c r="A315" s="1">
        <v>2013</v>
      </c>
      <c r="B315" s="2" t="s">
        <v>59</v>
      </c>
      <c r="C315" s="2" t="s">
        <v>83</v>
      </c>
      <c r="D315" s="1">
        <v>2</v>
      </c>
      <c r="E315" s="1">
        <v>143</v>
      </c>
      <c r="F315" s="1">
        <v>15</v>
      </c>
      <c r="G315" s="1">
        <v>10</v>
      </c>
      <c r="H315" s="1">
        <v>168</v>
      </c>
      <c r="I315" s="5">
        <f t="shared" si="12"/>
        <v>85.11904761904762</v>
      </c>
      <c r="J315" s="5">
        <f t="shared" si="13"/>
        <v>8.9285714285714288</v>
      </c>
      <c r="K315" s="5">
        <f t="shared" si="14"/>
        <v>5.9523809523809526</v>
      </c>
    </row>
    <row r="316" spans="1:11" s="3" customFormat="1">
      <c r="A316" s="1">
        <v>2013</v>
      </c>
      <c r="B316" s="2" t="s">
        <v>59</v>
      </c>
      <c r="C316" s="2" t="s">
        <v>83</v>
      </c>
      <c r="D316" s="1">
        <v>3</v>
      </c>
      <c r="E316" s="1">
        <v>104</v>
      </c>
      <c r="F316" s="1">
        <v>14</v>
      </c>
      <c r="G316" s="1">
        <v>15</v>
      </c>
      <c r="H316" s="1">
        <v>133</v>
      </c>
      <c r="I316" s="5">
        <f t="shared" si="12"/>
        <v>78.195488721804509</v>
      </c>
      <c r="J316" s="5">
        <f t="shared" si="13"/>
        <v>10.526315789473685</v>
      </c>
      <c r="K316" s="5">
        <f t="shared" si="14"/>
        <v>11.278195488721805</v>
      </c>
    </row>
    <row r="317" spans="1:11" s="3" customFormat="1">
      <c r="A317" s="1">
        <v>2013</v>
      </c>
      <c r="B317" s="2" t="s">
        <v>59</v>
      </c>
      <c r="C317" s="2" t="s">
        <v>83</v>
      </c>
      <c r="D317" s="1">
        <v>4</v>
      </c>
      <c r="E317" s="1">
        <v>119</v>
      </c>
      <c r="F317" s="1">
        <v>35</v>
      </c>
      <c r="G317" s="1">
        <v>31</v>
      </c>
      <c r="H317" s="1">
        <v>185</v>
      </c>
      <c r="I317" s="5">
        <f t="shared" si="12"/>
        <v>64.324324324324323</v>
      </c>
      <c r="J317" s="5">
        <f t="shared" si="13"/>
        <v>18.918918918918919</v>
      </c>
      <c r="K317" s="5">
        <f t="shared" si="14"/>
        <v>16.756756756756758</v>
      </c>
    </row>
    <row r="318" spans="1:11" s="3" customFormat="1">
      <c r="A318" s="1">
        <v>2013</v>
      </c>
      <c r="B318" s="2" t="s">
        <v>59</v>
      </c>
      <c r="C318" s="2" t="s">
        <v>84</v>
      </c>
      <c r="D318" s="1">
        <v>1</v>
      </c>
      <c r="E318" s="1">
        <v>1</v>
      </c>
      <c r="F318" s="1">
        <v>0</v>
      </c>
      <c r="G318" s="1">
        <v>0</v>
      </c>
      <c r="H318" s="1">
        <v>1</v>
      </c>
      <c r="I318" s="5">
        <f t="shared" si="12"/>
        <v>100</v>
      </c>
      <c r="J318" s="5">
        <f t="shared" si="13"/>
        <v>0</v>
      </c>
      <c r="K318" s="5">
        <f t="shared" si="14"/>
        <v>0</v>
      </c>
    </row>
    <row r="319" spans="1:11" s="3" customFormat="1">
      <c r="A319" s="1">
        <v>2013</v>
      </c>
      <c r="B319" s="2" t="s">
        <v>59</v>
      </c>
      <c r="C319" s="2" t="s">
        <v>84</v>
      </c>
      <c r="D319" s="1">
        <v>2</v>
      </c>
      <c r="E319" s="1">
        <v>4</v>
      </c>
      <c r="F319" s="1">
        <v>0</v>
      </c>
      <c r="G319" s="1">
        <v>0</v>
      </c>
      <c r="H319" s="1">
        <v>4</v>
      </c>
      <c r="I319" s="5">
        <f t="shared" si="12"/>
        <v>100</v>
      </c>
      <c r="J319" s="5">
        <f t="shared" si="13"/>
        <v>0</v>
      </c>
      <c r="K319" s="5">
        <f t="shared" si="14"/>
        <v>0</v>
      </c>
    </row>
    <row r="320" spans="1:11" s="3" customFormat="1">
      <c r="A320" s="1">
        <v>2013</v>
      </c>
      <c r="B320" s="2" t="s">
        <v>59</v>
      </c>
      <c r="C320" s="2" t="s">
        <v>84</v>
      </c>
      <c r="D320" s="1">
        <v>3</v>
      </c>
      <c r="E320" s="1">
        <v>7</v>
      </c>
      <c r="F320" s="1">
        <v>1</v>
      </c>
      <c r="G320" s="1">
        <v>1</v>
      </c>
      <c r="H320" s="1">
        <v>9</v>
      </c>
      <c r="I320" s="5">
        <f t="shared" si="12"/>
        <v>77.777777777777771</v>
      </c>
      <c r="J320" s="5">
        <f t="shared" si="13"/>
        <v>11.111111111111111</v>
      </c>
      <c r="K320" s="5">
        <f t="shared" si="14"/>
        <v>11.111111111111111</v>
      </c>
    </row>
    <row r="321" spans="1:11" s="3" customFormat="1">
      <c r="A321" s="1">
        <v>2013</v>
      </c>
      <c r="B321" s="2" t="s">
        <v>59</v>
      </c>
      <c r="C321" s="2" t="s">
        <v>84</v>
      </c>
      <c r="D321" s="1">
        <v>4</v>
      </c>
      <c r="E321" s="1">
        <v>7</v>
      </c>
      <c r="F321" s="1">
        <v>1</v>
      </c>
      <c r="G321" s="1">
        <v>0</v>
      </c>
      <c r="H321" s="1">
        <v>8</v>
      </c>
      <c r="I321" s="5">
        <f t="shared" si="12"/>
        <v>87.5</v>
      </c>
      <c r="J321" s="5">
        <f t="shared" si="13"/>
        <v>12.5</v>
      </c>
      <c r="K321" s="5">
        <f t="shared" si="14"/>
        <v>0</v>
      </c>
    </row>
    <row r="322" spans="1:11" s="3" customFormat="1">
      <c r="A322" s="1">
        <v>2013</v>
      </c>
      <c r="B322" s="2" t="s">
        <v>59</v>
      </c>
      <c r="C322" s="2" t="s">
        <v>85</v>
      </c>
      <c r="D322" s="1">
        <v>1</v>
      </c>
      <c r="E322" s="1">
        <v>129</v>
      </c>
      <c r="F322" s="1">
        <v>14</v>
      </c>
      <c r="G322" s="1">
        <v>30</v>
      </c>
      <c r="H322" s="1">
        <v>173</v>
      </c>
      <c r="I322" s="5">
        <f t="shared" si="12"/>
        <v>74.566473988439313</v>
      </c>
      <c r="J322" s="5">
        <f t="shared" si="13"/>
        <v>8.0924855491329488</v>
      </c>
      <c r="K322" s="5">
        <f t="shared" si="14"/>
        <v>17.341040462427745</v>
      </c>
    </row>
    <row r="323" spans="1:11" s="3" customFormat="1">
      <c r="A323" s="1">
        <v>2013</v>
      </c>
      <c r="B323" s="2" t="s">
        <v>59</v>
      </c>
      <c r="C323" s="2" t="s">
        <v>85</v>
      </c>
      <c r="D323" s="1">
        <v>2</v>
      </c>
      <c r="E323" s="1">
        <v>116</v>
      </c>
      <c r="F323" s="1">
        <v>14</v>
      </c>
      <c r="G323" s="1">
        <v>16</v>
      </c>
      <c r="H323" s="1">
        <v>146</v>
      </c>
      <c r="I323" s="5">
        <f t="shared" ref="I323:I386" si="15">(E323*100)/H323</f>
        <v>79.452054794520549</v>
      </c>
      <c r="J323" s="5">
        <f t="shared" ref="J323:J386" si="16">(F323*100)/H323</f>
        <v>9.5890410958904102</v>
      </c>
      <c r="K323" s="5">
        <f t="shared" ref="K323:K386" si="17">(G323*100)/H323</f>
        <v>10.95890410958904</v>
      </c>
    </row>
    <row r="324" spans="1:11" s="3" customFormat="1">
      <c r="A324" s="1">
        <v>2013</v>
      </c>
      <c r="B324" s="2" t="s">
        <v>59</v>
      </c>
      <c r="C324" s="2" t="s">
        <v>85</v>
      </c>
      <c r="D324" s="1">
        <v>3</v>
      </c>
      <c r="E324" s="1">
        <v>118</v>
      </c>
      <c r="F324" s="1">
        <v>12</v>
      </c>
      <c r="G324" s="1">
        <v>33</v>
      </c>
      <c r="H324" s="1">
        <v>163</v>
      </c>
      <c r="I324" s="5">
        <f t="shared" si="15"/>
        <v>72.392638036809814</v>
      </c>
      <c r="J324" s="5">
        <f t="shared" si="16"/>
        <v>7.3619631901840492</v>
      </c>
      <c r="K324" s="5">
        <f t="shared" si="17"/>
        <v>20.245398773006134</v>
      </c>
    </row>
    <row r="325" spans="1:11" s="3" customFormat="1">
      <c r="A325" s="1">
        <v>2013</v>
      </c>
      <c r="B325" s="2" t="s">
        <v>59</v>
      </c>
      <c r="C325" s="2" t="s">
        <v>85</v>
      </c>
      <c r="D325" s="1">
        <v>4</v>
      </c>
      <c r="E325" s="1">
        <v>168</v>
      </c>
      <c r="F325" s="1">
        <v>39</v>
      </c>
      <c r="G325" s="1">
        <v>51</v>
      </c>
      <c r="H325" s="1">
        <v>258</v>
      </c>
      <c r="I325" s="5">
        <f t="shared" si="15"/>
        <v>65.116279069767444</v>
      </c>
      <c r="J325" s="5">
        <f t="shared" si="16"/>
        <v>15.116279069767442</v>
      </c>
      <c r="K325" s="5">
        <f t="shared" si="17"/>
        <v>19.767441860465116</v>
      </c>
    </row>
    <row r="326" spans="1:11" s="3" customFormat="1">
      <c r="A326" s="1">
        <v>2013</v>
      </c>
      <c r="B326" s="2" t="s">
        <v>59</v>
      </c>
      <c r="C326" s="2" t="s">
        <v>86</v>
      </c>
      <c r="D326" s="1">
        <v>1</v>
      </c>
      <c r="E326" s="1">
        <v>63</v>
      </c>
      <c r="F326" s="1">
        <v>10</v>
      </c>
      <c r="G326" s="1">
        <v>10</v>
      </c>
      <c r="H326" s="1">
        <v>83</v>
      </c>
      <c r="I326" s="5">
        <f t="shared" si="15"/>
        <v>75.903614457831324</v>
      </c>
      <c r="J326" s="5">
        <f t="shared" si="16"/>
        <v>12.048192771084338</v>
      </c>
      <c r="K326" s="5">
        <f t="shared" si="17"/>
        <v>12.048192771084338</v>
      </c>
    </row>
    <row r="327" spans="1:11" s="3" customFormat="1">
      <c r="A327" s="1">
        <v>2013</v>
      </c>
      <c r="B327" s="2" t="s">
        <v>59</v>
      </c>
      <c r="C327" s="2" t="s">
        <v>86</v>
      </c>
      <c r="D327" s="1">
        <v>2</v>
      </c>
      <c r="E327" s="1">
        <v>59</v>
      </c>
      <c r="F327" s="1">
        <v>11</v>
      </c>
      <c r="G327" s="1">
        <v>10</v>
      </c>
      <c r="H327" s="1">
        <v>80</v>
      </c>
      <c r="I327" s="5">
        <f t="shared" si="15"/>
        <v>73.75</v>
      </c>
      <c r="J327" s="5">
        <f t="shared" si="16"/>
        <v>13.75</v>
      </c>
      <c r="K327" s="5">
        <f t="shared" si="17"/>
        <v>12.5</v>
      </c>
    </row>
    <row r="328" spans="1:11" s="3" customFormat="1">
      <c r="A328" s="1">
        <v>2013</v>
      </c>
      <c r="B328" s="2" t="s">
        <v>59</v>
      </c>
      <c r="C328" s="2" t="s">
        <v>86</v>
      </c>
      <c r="D328" s="1">
        <v>3</v>
      </c>
      <c r="E328" s="1">
        <v>39</v>
      </c>
      <c r="F328" s="1">
        <v>8</v>
      </c>
      <c r="G328" s="1">
        <v>12</v>
      </c>
      <c r="H328" s="1">
        <v>59</v>
      </c>
      <c r="I328" s="5">
        <f t="shared" si="15"/>
        <v>66.101694915254242</v>
      </c>
      <c r="J328" s="5">
        <f t="shared" si="16"/>
        <v>13.559322033898304</v>
      </c>
      <c r="K328" s="5">
        <f t="shared" si="17"/>
        <v>20.338983050847457</v>
      </c>
    </row>
    <row r="329" spans="1:11" s="3" customFormat="1">
      <c r="A329" s="1">
        <v>2013</v>
      </c>
      <c r="B329" s="2" t="s">
        <v>59</v>
      </c>
      <c r="C329" s="2" t="s">
        <v>86</v>
      </c>
      <c r="D329" s="1">
        <v>4</v>
      </c>
      <c r="E329" s="1">
        <v>58</v>
      </c>
      <c r="F329" s="1">
        <v>28</v>
      </c>
      <c r="G329" s="1">
        <v>28</v>
      </c>
      <c r="H329" s="1">
        <v>114</v>
      </c>
      <c r="I329" s="5">
        <f t="shared" si="15"/>
        <v>50.877192982456137</v>
      </c>
      <c r="J329" s="5">
        <f t="shared" si="16"/>
        <v>24.561403508771932</v>
      </c>
      <c r="K329" s="5">
        <f t="shared" si="17"/>
        <v>24.561403508771932</v>
      </c>
    </row>
    <row r="330" spans="1:11" s="3" customFormat="1">
      <c r="A330" s="1">
        <v>2013</v>
      </c>
      <c r="B330" s="2" t="s">
        <v>59</v>
      </c>
      <c r="C330" s="2" t="s">
        <v>87</v>
      </c>
      <c r="D330" s="1">
        <v>1</v>
      </c>
      <c r="E330" s="1">
        <v>242</v>
      </c>
      <c r="F330" s="1">
        <v>20</v>
      </c>
      <c r="G330" s="1">
        <v>22</v>
      </c>
      <c r="H330" s="1">
        <v>284</v>
      </c>
      <c r="I330" s="5">
        <f t="shared" si="15"/>
        <v>85.211267605633807</v>
      </c>
      <c r="J330" s="5">
        <f t="shared" si="16"/>
        <v>7.042253521126761</v>
      </c>
      <c r="K330" s="5">
        <f t="shared" si="17"/>
        <v>7.746478873239437</v>
      </c>
    </row>
    <row r="331" spans="1:11" s="3" customFormat="1">
      <c r="A331" s="1">
        <v>2013</v>
      </c>
      <c r="B331" s="2" t="s">
        <v>59</v>
      </c>
      <c r="C331" s="2" t="s">
        <v>87</v>
      </c>
      <c r="D331" s="1">
        <v>2</v>
      </c>
      <c r="E331" s="1">
        <v>247</v>
      </c>
      <c r="F331" s="1">
        <v>34</v>
      </c>
      <c r="G331" s="1">
        <v>23</v>
      </c>
      <c r="H331" s="1">
        <v>304</v>
      </c>
      <c r="I331" s="5">
        <f t="shared" si="15"/>
        <v>81.25</v>
      </c>
      <c r="J331" s="5">
        <f t="shared" si="16"/>
        <v>11.184210526315789</v>
      </c>
      <c r="K331" s="5">
        <f t="shared" si="17"/>
        <v>7.5657894736842106</v>
      </c>
    </row>
    <row r="332" spans="1:11" s="3" customFormat="1">
      <c r="A332" s="1">
        <v>2013</v>
      </c>
      <c r="B332" s="2" t="s">
        <v>59</v>
      </c>
      <c r="C332" s="2" t="s">
        <v>87</v>
      </c>
      <c r="D332" s="1">
        <v>3</v>
      </c>
      <c r="E332" s="1">
        <v>313</v>
      </c>
      <c r="F332" s="1">
        <v>60</v>
      </c>
      <c r="G332" s="1">
        <v>44</v>
      </c>
      <c r="H332" s="1">
        <v>417</v>
      </c>
      <c r="I332" s="5">
        <f t="shared" si="15"/>
        <v>75.059952038369303</v>
      </c>
      <c r="J332" s="5">
        <f t="shared" si="16"/>
        <v>14.388489208633093</v>
      </c>
      <c r="K332" s="5">
        <f t="shared" si="17"/>
        <v>10.551558752997602</v>
      </c>
    </row>
    <row r="333" spans="1:11" s="3" customFormat="1">
      <c r="A333" s="1">
        <v>2013</v>
      </c>
      <c r="B333" s="2" t="s">
        <v>59</v>
      </c>
      <c r="C333" s="2" t="s">
        <v>87</v>
      </c>
      <c r="D333" s="1">
        <v>4</v>
      </c>
      <c r="E333" s="1">
        <v>246</v>
      </c>
      <c r="F333" s="1">
        <v>36</v>
      </c>
      <c r="G333" s="1">
        <v>43</v>
      </c>
      <c r="H333" s="1">
        <v>325</v>
      </c>
      <c r="I333" s="5">
        <f t="shared" si="15"/>
        <v>75.692307692307693</v>
      </c>
      <c r="J333" s="5">
        <f t="shared" si="16"/>
        <v>11.076923076923077</v>
      </c>
      <c r="K333" s="5">
        <f t="shared" si="17"/>
        <v>13.23076923076923</v>
      </c>
    </row>
    <row r="334" spans="1:11" s="3" customFormat="1">
      <c r="A334" s="1">
        <v>2013</v>
      </c>
      <c r="B334" s="2" t="s">
        <v>59</v>
      </c>
      <c r="C334" s="2" t="s">
        <v>88</v>
      </c>
      <c r="D334" s="1">
        <v>1</v>
      </c>
      <c r="E334" s="1">
        <v>60</v>
      </c>
      <c r="F334" s="1">
        <v>12</v>
      </c>
      <c r="G334" s="1">
        <v>20</v>
      </c>
      <c r="H334" s="1">
        <v>92</v>
      </c>
      <c r="I334" s="5">
        <f t="shared" si="15"/>
        <v>65.217391304347828</v>
      </c>
      <c r="J334" s="5">
        <f t="shared" si="16"/>
        <v>13.043478260869565</v>
      </c>
      <c r="K334" s="5">
        <f t="shared" si="17"/>
        <v>21.739130434782609</v>
      </c>
    </row>
    <row r="335" spans="1:11" s="3" customFormat="1">
      <c r="A335" s="1">
        <v>2013</v>
      </c>
      <c r="B335" s="2" t="s">
        <v>59</v>
      </c>
      <c r="C335" s="2" t="s">
        <v>88</v>
      </c>
      <c r="D335" s="1">
        <v>2</v>
      </c>
      <c r="E335" s="1">
        <v>29</v>
      </c>
      <c r="F335" s="1">
        <v>13</v>
      </c>
      <c r="G335" s="1">
        <v>5</v>
      </c>
      <c r="H335" s="1">
        <v>47</v>
      </c>
      <c r="I335" s="5">
        <f t="shared" si="15"/>
        <v>61.702127659574465</v>
      </c>
      <c r="J335" s="5">
        <f t="shared" si="16"/>
        <v>27.659574468085108</v>
      </c>
      <c r="K335" s="5">
        <f t="shared" si="17"/>
        <v>10.638297872340425</v>
      </c>
    </row>
    <row r="336" spans="1:11" s="3" customFormat="1">
      <c r="A336" s="1">
        <v>2013</v>
      </c>
      <c r="B336" s="2" t="s">
        <v>59</v>
      </c>
      <c r="C336" s="2" t="s">
        <v>88</v>
      </c>
      <c r="D336" s="1">
        <v>3</v>
      </c>
      <c r="E336" s="1">
        <v>39</v>
      </c>
      <c r="F336" s="1">
        <v>19</v>
      </c>
      <c r="G336" s="1">
        <v>15</v>
      </c>
      <c r="H336" s="1">
        <v>73</v>
      </c>
      <c r="I336" s="5">
        <f t="shared" si="15"/>
        <v>53.424657534246577</v>
      </c>
      <c r="J336" s="5">
        <f t="shared" si="16"/>
        <v>26.027397260273972</v>
      </c>
      <c r="K336" s="5">
        <f t="shared" si="17"/>
        <v>20.547945205479451</v>
      </c>
    </row>
    <row r="337" spans="1:11" s="3" customFormat="1">
      <c r="A337" s="1">
        <v>2013</v>
      </c>
      <c r="B337" s="2" t="s">
        <v>59</v>
      </c>
      <c r="C337" s="2" t="s">
        <v>88</v>
      </c>
      <c r="D337" s="1">
        <v>4</v>
      </c>
      <c r="E337" s="1">
        <v>15</v>
      </c>
      <c r="F337" s="1">
        <v>17</v>
      </c>
      <c r="G337" s="1">
        <v>4</v>
      </c>
      <c r="H337" s="1">
        <v>36</v>
      </c>
      <c r="I337" s="5">
        <f t="shared" si="15"/>
        <v>41.666666666666664</v>
      </c>
      <c r="J337" s="5">
        <f t="shared" si="16"/>
        <v>47.222222222222221</v>
      </c>
      <c r="K337" s="5">
        <f t="shared" si="17"/>
        <v>11.111111111111111</v>
      </c>
    </row>
    <row r="338" spans="1:11" s="3" customFormat="1">
      <c r="A338" s="1">
        <v>2013</v>
      </c>
      <c r="B338" s="2" t="s">
        <v>59</v>
      </c>
      <c r="C338" s="2" t="s">
        <v>101</v>
      </c>
      <c r="D338" s="1">
        <v>3</v>
      </c>
      <c r="E338" s="1">
        <v>1</v>
      </c>
      <c r="F338" s="1">
        <v>0</v>
      </c>
      <c r="G338" s="1">
        <v>0</v>
      </c>
      <c r="H338" s="1">
        <v>1</v>
      </c>
      <c r="I338" s="5">
        <f t="shared" si="15"/>
        <v>100</v>
      </c>
      <c r="J338" s="5">
        <f t="shared" si="16"/>
        <v>0</v>
      </c>
      <c r="K338" s="5">
        <f t="shared" si="17"/>
        <v>0</v>
      </c>
    </row>
    <row r="339" spans="1:11" s="3" customFormat="1">
      <c r="A339" s="1">
        <v>2013</v>
      </c>
      <c r="B339" s="2" t="s">
        <v>59</v>
      </c>
      <c r="C339" s="2" t="s">
        <v>101</v>
      </c>
      <c r="D339" s="1">
        <v>4</v>
      </c>
      <c r="E339" s="1">
        <v>16</v>
      </c>
      <c r="F339" s="1">
        <v>7</v>
      </c>
      <c r="G339" s="1">
        <v>9</v>
      </c>
      <c r="H339" s="1">
        <v>32</v>
      </c>
      <c r="I339" s="5">
        <f t="shared" si="15"/>
        <v>50</v>
      </c>
      <c r="J339" s="5">
        <f t="shared" si="16"/>
        <v>21.875</v>
      </c>
      <c r="K339" s="5">
        <f t="shared" si="17"/>
        <v>28.125</v>
      </c>
    </row>
    <row r="340" spans="1:11" s="3" customFormat="1">
      <c r="A340" s="1">
        <v>2013</v>
      </c>
      <c r="B340" s="2" t="s">
        <v>59</v>
      </c>
      <c r="C340" s="2" t="s">
        <v>89</v>
      </c>
      <c r="D340" s="1">
        <v>1</v>
      </c>
      <c r="E340" s="1">
        <v>40</v>
      </c>
      <c r="F340" s="1">
        <v>4</v>
      </c>
      <c r="G340" s="1">
        <v>5</v>
      </c>
      <c r="H340" s="1">
        <v>49</v>
      </c>
      <c r="I340" s="5">
        <f t="shared" si="15"/>
        <v>81.632653061224488</v>
      </c>
      <c r="J340" s="5">
        <f t="shared" si="16"/>
        <v>8.1632653061224492</v>
      </c>
      <c r="K340" s="5">
        <f t="shared" si="17"/>
        <v>10.204081632653061</v>
      </c>
    </row>
    <row r="341" spans="1:11" s="3" customFormat="1">
      <c r="A341" s="1">
        <v>2013</v>
      </c>
      <c r="B341" s="2" t="s">
        <v>59</v>
      </c>
      <c r="C341" s="2" t="s">
        <v>89</v>
      </c>
      <c r="D341" s="1">
        <v>2</v>
      </c>
      <c r="E341" s="1">
        <v>42</v>
      </c>
      <c r="F341" s="1">
        <v>3</v>
      </c>
      <c r="G341" s="1">
        <v>7</v>
      </c>
      <c r="H341" s="1">
        <v>52</v>
      </c>
      <c r="I341" s="5">
        <f t="shared" si="15"/>
        <v>80.769230769230774</v>
      </c>
      <c r="J341" s="5">
        <f t="shared" si="16"/>
        <v>5.7692307692307692</v>
      </c>
      <c r="K341" s="5">
        <f t="shared" si="17"/>
        <v>13.461538461538462</v>
      </c>
    </row>
    <row r="342" spans="1:11" s="3" customFormat="1">
      <c r="A342" s="1">
        <v>2013</v>
      </c>
      <c r="B342" s="2" t="s">
        <v>59</v>
      </c>
      <c r="C342" s="2" t="s">
        <v>89</v>
      </c>
      <c r="D342" s="1">
        <v>3</v>
      </c>
      <c r="E342" s="1">
        <v>44</v>
      </c>
      <c r="F342" s="1">
        <v>18</v>
      </c>
      <c r="G342" s="1">
        <v>15</v>
      </c>
      <c r="H342" s="1">
        <v>77</v>
      </c>
      <c r="I342" s="5">
        <f t="shared" si="15"/>
        <v>57.142857142857146</v>
      </c>
      <c r="J342" s="5">
        <f t="shared" si="16"/>
        <v>23.376623376623378</v>
      </c>
      <c r="K342" s="5">
        <f t="shared" si="17"/>
        <v>19.480519480519479</v>
      </c>
    </row>
    <row r="343" spans="1:11" s="3" customFormat="1">
      <c r="A343" s="1">
        <v>2013</v>
      </c>
      <c r="B343" s="2" t="s">
        <v>59</v>
      </c>
      <c r="C343" s="2" t="s">
        <v>89</v>
      </c>
      <c r="D343" s="1">
        <v>4</v>
      </c>
      <c r="E343" s="1">
        <v>77</v>
      </c>
      <c r="F343" s="1">
        <v>26</v>
      </c>
      <c r="G343" s="1">
        <v>27</v>
      </c>
      <c r="H343" s="1">
        <v>130</v>
      </c>
      <c r="I343" s="5">
        <f t="shared" si="15"/>
        <v>59.230769230769234</v>
      </c>
      <c r="J343" s="5">
        <f t="shared" si="16"/>
        <v>20</v>
      </c>
      <c r="K343" s="5">
        <f t="shared" si="17"/>
        <v>20.76923076923077</v>
      </c>
    </row>
    <row r="344" spans="1:11" s="3" customFormat="1">
      <c r="A344" s="1">
        <v>2013</v>
      </c>
      <c r="B344" s="2" t="s">
        <v>59</v>
      </c>
      <c r="C344" s="2" t="s">
        <v>90</v>
      </c>
      <c r="D344" s="1">
        <v>1</v>
      </c>
      <c r="E344" s="1">
        <v>346</v>
      </c>
      <c r="F344" s="1">
        <v>42</v>
      </c>
      <c r="G344" s="1">
        <v>37</v>
      </c>
      <c r="H344" s="1">
        <v>425</v>
      </c>
      <c r="I344" s="5">
        <f t="shared" si="15"/>
        <v>81.411764705882348</v>
      </c>
      <c r="J344" s="5">
        <f t="shared" si="16"/>
        <v>9.882352941176471</v>
      </c>
      <c r="K344" s="5">
        <f t="shared" si="17"/>
        <v>8.7058823529411757</v>
      </c>
    </row>
    <row r="345" spans="1:11" s="3" customFormat="1">
      <c r="A345" s="1">
        <v>2013</v>
      </c>
      <c r="B345" s="2" t="s">
        <v>59</v>
      </c>
      <c r="C345" s="2" t="s">
        <v>90</v>
      </c>
      <c r="D345" s="1">
        <v>2</v>
      </c>
      <c r="E345" s="1">
        <v>265</v>
      </c>
      <c r="F345" s="1">
        <v>59</v>
      </c>
      <c r="G345" s="1">
        <v>53</v>
      </c>
      <c r="H345" s="1">
        <v>377</v>
      </c>
      <c r="I345" s="5">
        <f t="shared" si="15"/>
        <v>70.291777188328908</v>
      </c>
      <c r="J345" s="5">
        <f t="shared" si="16"/>
        <v>15.649867374005305</v>
      </c>
      <c r="K345" s="5">
        <f t="shared" si="17"/>
        <v>14.058355437665783</v>
      </c>
    </row>
    <row r="346" spans="1:11" s="3" customFormat="1">
      <c r="A346" s="1">
        <v>2013</v>
      </c>
      <c r="B346" s="2" t="s">
        <v>59</v>
      </c>
      <c r="C346" s="2" t="s">
        <v>90</v>
      </c>
      <c r="D346" s="1">
        <v>3</v>
      </c>
      <c r="E346" s="1">
        <v>283</v>
      </c>
      <c r="F346" s="1">
        <v>88</v>
      </c>
      <c r="G346" s="1">
        <v>87</v>
      </c>
      <c r="H346" s="1">
        <v>458</v>
      </c>
      <c r="I346" s="5">
        <f t="shared" si="15"/>
        <v>61.790393013100434</v>
      </c>
      <c r="J346" s="5">
        <f t="shared" si="16"/>
        <v>19.213973799126638</v>
      </c>
      <c r="K346" s="5">
        <f t="shared" si="17"/>
        <v>18.995633187772924</v>
      </c>
    </row>
    <row r="347" spans="1:11" s="3" customFormat="1">
      <c r="A347" s="1">
        <v>2013</v>
      </c>
      <c r="B347" s="2" t="s">
        <v>59</v>
      </c>
      <c r="C347" s="2" t="s">
        <v>90</v>
      </c>
      <c r="D347" s="1">
        <v>4</v>
      </c>
      <c r="E347" s="1">
        <v>168</v>
      </c>
      <c r="F347" s="1">
        <v>54</v>
      </c>
      <c r="G347" s="1">
        <v>44</v>
      </c>
      <c r="H347" s="1">
        <v>266</v>
      </c>
      <c r="I347" s="5">
        <f t="shared" si="15"/>
        <v>63.157894736842103</v>
      </c>
      <c r="J347" s="5">
        <f t="shared" si="16"/>
        <v>20.300751879699249</v>
      </c>
      <c r="K347" s="5">
        <f t="shared" si="17"/>
        <v>16.541353383458645</v>
      </c>
    </row>
    <row r="348" spans="1:11" s="3" customFormat="1">
      <c r="A348" s="1">
        <v>2013</v>
      </c>
      <c r="B348" s="2" t="s">
        <v>59</v>
      </c>
      <c r="C348" s="2" t="s">
        <v>91</v>
      </c>
      <c r="D348" s="1">
        <v>1</v>
      </c>
      <c r="E348" s="1">
        <v>44</v>
      </c>
      <c r="F348" s="1">
        <v>13</v>
      </c>
      <c r="G348" s="1">
        <v>11</v>
      </c>
      <c r="H348" s="1">
        <v>68</v>
      </c>
      <c r="I348" s="5">
        <f t="shared" si="15"/>
        <v>64.705882352941174</v>
      </c>
      <c r="J348" s="5">
        <f t="shared" si="16"/>
        <v>19.117647058823529</v>
      </c>
      <c r="K348" s="5">
        <f t="shared" si="17"/>
        <v>16.176470588235293</v>
      </c>
    </row>
    <row r="349" spans="1:11" s="3" customFormat="1">
      <c r="A349" s="1">
        <v>2013</v>
      </c>
      <c r="B349" s="2" t="s">
        <v>59</v>
      </c>
      <c r="C349" s="2" t="s">
        <v>91</v>
      </c>
      <c r="D349" s="1">
        <v>2</v>
      </c>
      <c r="E349" s="1">
        <v>22</v>
      </c>
      <c r="F349" s="1">
        <v>12</v>
      </c>
      <c r="G349" s="1">
        <v>18</v>
      </c>
      <c r="H349" s="1">
        <v>52</v>
      </c>
      <c r="I349" s="5">
        <f t="shared" si="15"/>
        <v>42.307692307692307</v>
      </c>
      <c r="J349" s="5">
        <f t="shared" si="16"/>
        <v>23.076923076923077</v>
      </c>
      <c r="K349" s="5">
        <f t="shared" si="17"/>
        <v>34.615384615384613</v>
      </c>
    </row>
    <row r="350" spans="1:11" s="3" customFormat="1">
      <c r="A350" s="1">
        <v>2013</v>
      </c>
      <c r="B350" s="2" t="s">
        <v>59</v>
      </c>
      <c r="C350" s="2" t="s">
        <v>91</v>
      </c>
      <c r="D350" s="1">
        <v>3</v>
      </c>
      <c r="E350" s="1">
        <v>31</v>
      </c>
      <c r="F350" s="1">
        <v>19</v>
      </c>
      <c r="G350" s="1">
        <v>17</v>
      </c>
      <c r="H350" s="1">
        <v>67</v>
      </c>
      <c r="I350" s="5">
        <f t="shared" si="15"/>
        <v>46.268656716417908</v>
      </c>
      <c r="J350" s="5">
        <f t="shared" si="16"/>
        <v>28.35820895522388</v>
      </c>
      <c r="K350" s="5">
        <f t="shared" si="17"/>
        <v>25.373134328358208</v>
      </c>
    </row>
    <row r="351" spans="1:11" s="3" customFormat="1">
      <c r="A351" s="1">
        <v>2013</v>
      </c>
      <c r="B351" s="2" t="s">
        <v>59</v>
      </c>
      <c r="C351" s="2" t="s">
        <v>91</v>
      </c>
      <c r="D351" s="1">
        <v>4</v>
      </c>
      <c r="E351" s="1">
        <v>31</v>
      </c>
      <c r="F351" s="1">
        <v>22</v>
      </c>
      <c r="G351" s="1">
        <v>8</v>
      </c>
      <c r="H351" s="1">
        <v>61</v>
      </c>
      <c r="I351" s="5">
        <f t="shared" si="15"/>
        <v>50.819672131147541</v>
      </c>
      <c r="J351" s="5">
        <f t="shared" si="16"/>
        <v>36.065573770491802</v>
      </c>
      <c r="K351" s="5">
        <f t="shared" si="17"/>
        <v>13.114754098360656</v>
      </c>
    </row>
    <row r="352" spans="1:11" s="3" customFormat="1">
      <c r="A352" s="1">
        <v>2013</v>
      </c>
      <c r="B352" s="2" t="s">
        <v>59</v>
      </c>
      <c r="C352" s="2" t="s">
        <v>92</v>
      </c>
      <c r="D352" s="1">
        <v>1</v>
      </c>
      <c r="E352" s="1">
        <v>155</v>
      </c>
      <c r="F352" s="1">
        <v>16</v>
      </c>
      <c r="G352" s="1">
        <v>29</v>
      </c>
      <c r="H352" s="1">
        <v>200</v>
      </c>
      <c r="I352" s="5">
        <f t="shared" si="15"/>
        <v>77.5</v>
      </c>
      <c r="J352" s="5">
        <f t="shared" si="16"/>
        <v>8</v>
      </c>
      <c r="K352" s="5">
        <f t="shared" si="17"/>
        <v>14.5</v>
      </c>
    </row>
    <row r="353" spans="1:11" s="3" customFormat="1">
      <c r="A353" s="1">
        <v>2013</v>
      </c>
      <c r="B353" s="2" t="s">
        <v>59</v>
      </c>
      <c r="C353" s="2" t="s">
        <v>92</v>
      </c>
      <c r="D353" s="1">
        <v>2</v>
      </c>
      <c r="E353" s="1">
        <v>154</v>
      </c>
      <c r="F353" s="1">
        <v>22</v>
      </c>
      <c r="G353" s="1">
        <v>21</v>
      </c>
      <c r="H353" s="1">
        <v>197</v>
      </c>
      <c r="I353" s="5">
        <f t="shared" si="15"/>
        <v>78.172588832487307</v>
      </c>
      <c r="J353" s="5">
        <f t="shared" si="16"/>
        <v>11.167512690355331</v>
      </c>
      <c r="K353" s="5">
        <f t="shared" si="17"/>
        <v>10.659898477157361</v>
      </c>
    </row>
    <row r="354" spans="1:11" s="3" customFormat="1">
      <c r="A354" s="1">
        <v>2013</v>
      </c>
      <c r="B354" s="2" t="s">
        <v>59</v>
      </c>
      <c r="C354" s="2" t="s">
        <v>92</v>
      </c>
      <c r="D354" s="1">
        <v>3</v>
      </c>
      <c r="E354" s="1">
        <v>171</v>
      </c>
      <c r="F354" s="1">
        <v>18</v>
      </c>
      <c r="G354" s="1">
        <v>32</v>
      </c>
      <c r="H354" s="1">
        <v>221</v>
      </c>
      <c r="I354" s="5">
        <f t="shared" si="15"/>
        <v>77.375565610859724</v>
      </c>
      <c r="J354" s="5">
        <f t="shared" si="16"/>
        <v>8.1447963800904972</v>
      </c>
      <c r="K354" s="5">
        <f t="shared" si="17"/>
        <v>14.479638009049774</v>
      </c>
    </row>
    <row r="355" spans="1:11" s="3" customFormat="1">
      <c r="A355" s="1">
        <v>2013</v>
      </c>
      <c r="B355" s="2" t="s">
        <v>59</v>
      </c>
      <c r="C355" s="2" t="s">
        <v>92</v>
      </c>
      <c r="D355" s="1">
        <v>4</v>
      </c>
      <c r="E355" s="1">
        <v>151</v>
      </c>
      <c r="F355" s="1">
        <v>33</v>
      </c>
      <c r="G355" s="1">
        <v>47</v>
      </c>
      <c r="H355" s="1">
        <v>231</v>
      </c>
      <c r="I355" s="5">
        <f t="shared" si="15"/>
        <v>65.367965367965368</v>
      </c>
      <c r="J355" s="5">
        <f t="shared" si="16"/>
        <v>14.285714285714286</v>
      </c>
      <c r="K355" s="5">
        <f t="shared" si="17"/>
        <v>20.346320346320347</v>
      </c>
    </row>
    <row r="356" spans="1:11" s="3" customFormat="1">
      <c r="A356" s="1">
        <v>2013</v>
      </c>
      <c r="B356" s="2" t="s">
        <v>59</v>
      </c>
      <c r="C356" s="2" t="s">
        <v>93</v>
      </c>
      <c r="D356" s="1">
        <v>1</v>
      </c>
      <c r="E356" s="1">
        <v>85</v>
      </c>
      <c r="F356" s="1">
        <v>18</v>
      </c>
      <c r="G356" s="1">
        <v>13</v>
      </c>
      <c r="H356" s="1">
        <v>116</v>
      </c>
      <c r="I356" s="5">
        <f t="shared" si="15"/>
        <v>73.275862068965523</v>
      </c>
      <c r="J356" s="5">
        <f t="shared" si="16"/>
        <v>15.517241379310345</v>
      </c>
      <c r="K356" s="5">
        <f t="shared" si="17"/>
        <v>11.206896551724139</v>
      </c>
    </row>
    <row r="357" spans="1:11" s="3" customFormat="1">
      <c r="A357" s="1">
        <v>2013</v>
      </c>
      <c r="B357" s="2" t="s">
        <v>59</v>
      </c>
      <c r="C357" s="2" t="s">
        <v>93</v>
      </c>
      <c r="D357" s="1">
        <v>2</v>
      </c>
      <c r="E357" s="1">
        <v>70</v>
      </c>
      <c r="F357" s="1">
        <v>23</v>
      </c>
      <c r="G357" s="1">
        <v>8</v>
      </c>
      <c r="H357" s="1">
        <v>101</v>
      </c>
      <c r="I357" s="5">
        <f t="shared" si="15"/>
        <v>69.306930693069305</v>
      </c>
      <c r="J357" s="5">
        <f t="shared" si="16"/>
        <v>22.772277227722771</v>
      </c>
      <c r="K357" s="5">
        <f t="shared" si="17"/>
        <v>7.9207920792079207</v>
      </c>
    </row>
    <row r="358" spans="1:11" s="3" customFormat="1">
      <c r="A358" s="1">
        <v>2013</v>
      </c>
      <c r="B358" s="2" t="s">
        <v>59</v>
      </c>
      <c r="C358" s="2" t="s">
        <v>93</v>
      </c>
      <c r="D358" s="1">
        <v>3</v>
      </c>
      <c r="E358" s="1">
        <v>69</v>
      </c>
      <c r="F358" s="1">
        <v>26</v>
      </c>
      <c r="G358" s="1">
        <v>18</v>
      </c>
      <c r="H358" s="1">
        <v>113</v>
      </c>
      <c r="I358" s="5">
        <f t="shared" si="15"/>
        <v>61.061946902654867</v>
      </c>
      <c r="J358" s="5">
        <f t="shared" si="16"/>
        <v>23.008849557522122</v>
      </c>
      <c r="K358" s="5">
        <f t="shared" si="17"/>
        <v>15.929203539823009</v>
      </c>
    </row>
    <row r="359" spans="1:11" s="3" customFormat="1">
      <c r="A359" s="1">
        <v>2013</v>
      </c>
      <c r="B359" s="2" t="s">
        <v>59</v>
      </c>
      <c r="C359" s="2" t="s">
        <v>93</v>
      </c>
      <c r="D359" s="1">
        <v>4</v>
      </c>
      <c r="E359" s="1">
        <v>58</v>
      </c>
      <c r="F359" s="1">
        <v>28</v>
      </c>
      <c r="G359" s="1">
        <v>29</v>
      </c>
      <c r="H359" s="1">
        <v>115</v>
      </c>
      <c r="I359" s="5">
        <f t="shared" si="15"/>
        <v>50.434782608695649</v>
      </c>
      <c r="J359" s="5">
        <f t="shared" si="16"/>
        <v>24.347826086956523</v>
      </c>
      <c r="K359" s="5">
        <f t="shared" si="17"/>
        <v>25.217391304347824</v>
      </c>
    </row>
    <row r="360" spans="1:11" s="3" customFormat="1">
      <c r="A360" s="1">
        <v>2013</v>
      </c>
      <c r="B360" s="2" t="s">
        <v>59</v>
      </c>
      <c r="C360" s="2" t="s">
        <v>94</v>
      </c>
      <c r="D360" s="1">
        <v>1</v>
      </c>
      <c r="E360" s="1">
        <v>11</v>
      </c>
      <c r="F360" s="1">
        <v>0</v>
      </c>
      <c r="G360" s="1">
        <v>0</v>
      </c>
      <c r="H360" s="1">
        <v>11</v>
      </c>
      <c r="I360" s="5">
        <f t="shared" si="15"/>
        <v>100</v>
      </c>
      <c r="J360" s="5">
        <f t="shared" si="16"/>
        <v>0</v>
      </c>
      <c r="K360" s="5">
        <f t="shared" si="17"/>
        <v>0</v>
      </c>
    </row>
    <row r="361" spans="1:11" s="3" customFormat="1">
      <c r="A361" s="1">
        <v>2013</v>
      </c>
      <c r="B361" s="2" t="s">
        <v>59</v>
      </c>
      <c r="C361" s="2" t="s">
        <v>94</v>
      </c>
      <c r="D361" s="1">
        <v>2</v>
      </c>
      <c r="E361" s="1">
        <v>25</v>
      </c>
      <c r="F361" s="1">
        <v>2</v>
      </c>
      <c r="G361" s="1">
        <v>2</v>
      </c>
      <c r="H361" s="1">
        <v>29</v>
      </c>
      <c r="I361" s="5">
        <f t="shared" si="15"/>
        <v>86.206896551724142</v>
      </c>
      <c r="J361" s="5">
        <f t="shared" si="16"/>
        <v>6.8965517241379306</v>
      </c>
      <c r="K361" s="5">
        <f t="shared" si="17"/>
        <v>6.8965517241379306</v>
      </c>
    </row>
    <row r="362" spans="1:11" s="3" customFormat="1">
      <c r="A362" s="1">
        <v>2013</v>
      </c>
      <c r="B362" s="2" t="s">
        <v>59</v>
      </c>
      <c r="C362" s="2" t="s">
        <v>94</v>
      </c>
      <c r="D362" s="1">
        <v>3</v>
      </c>
      <c r="E362" s="1">
        <v>9</v>
      </c>
      <c r="F362" s="1">
        <v>1</v>
      </c>
      <c r="G362" s="1">
        <v>1</v>
      </c>
      <c r="H362" s="1">
        <v>11</v>
      </c>
      <c r="I362" s="5">
        <f t="shared" si="15"/>
        <v>81.818181818181813</v>
      </c>
      <c r="J362" s="5">
        <f t="shared" si="16"/>
        <v>9.0909090909090917</v>
      </c>
      <c r="K362" s="5">
        <f t="shared" si="17"/>
        <v>9.0909090909090917</v>
      </c>
    </row>
    <row r="363" spans="1:11" s="3" customFormat="1">
      <c r="A363" s="1">
        <v>2013</v>
      </c>
      <c r="B363" s="2" t="s">
        <v>59</v>
      </c>
      <c r="C363" s="2" t="s">
        <v>94</v>
      </c>
      <c r="D363" s="1">
        <v>4</v>
      </c>
      <c r="E363" s="1">
        <v>25</v>
      </c>
      <c r="F363" s="1">
        <v>4</v>
      </c>
      <c r="G363" s="1">
        <v>6</v>
      </c>
      <c r="H363" s="1">
        <v>35</v>
      </c>
      <c r="I363" s="5">
        <f t="shared" si="15"/>
        <v>71.428571428571431</v>
      </c>
      <c r="J363" s="5">
        <f t="shared" si="16"/>
        <v>11.428571428571429</v>
      </c>
      <c r="K363" s="5">
        <f t="shared" si="17"/>
        <v>17.142857142857142</v>
      </c>
    </row>
    <row r="364" spans="1:11" s="3" customFormat="1">
      <c r="A364" s="1">
        <v>2013</v>
      </c>
      <c r="B364" s="2" t="s">
        <v>59</v>
      </c>
      <c r="C364" s="2" t="s">
        <v>95</v>
      </c>
      <c r="D364" s="1">
        <v>1</v>
      </c>
      <c r="E364" s="1">
        <v>83</v>
      </c>
      <c r="F364" s="1">
        <v>23</v>
      </c>
      <c r="G364" s="1">
        <v>8</v>
      </c>
      <c r="H364" s="1">
        <v>114</v>
      </c>
      <c r="I364" s="5">
        <f t="shared" si="15"/>
        <v>72.807017543859644</v>
      </c>
      <c r="J364" s="5">
        <f t="shared" si="16"/>
        <v>20.17543859649123</v>
      </c>
      <c r="K364" s="5">
        <f t="shared" si="17"/>
        <v>7.0175438596491224</v>
      </c>
    </row>
    <row r="365" spans="1:11" s="3" customFormat="1">
      <c r="A365" s="1">
        <v>2013</v>
      </c>
      <c r="B365" s="2" t="s">
        <v>59</v>
      </c>
      <c r="C365" s="2" t="s">
        <v>95</v>
      </c>
      <c r="D365" s="1">
        <v>2</v>
      </c>
      <c r="E365" s="1">
        <v>61</v>
      </c>
      <c r="F365" s="1">
        <v>22</v>
      </c>
      <c r="G365" s="1">
        <v>9</v>
      </c>
      <c r="H365" s="1">
        <v>92</v>
      </c>
      <c r="I365" s="5">
        <f t="shared" si="15"/>
        <v>66.304347826086953</v>
      </c>
      <c r="J365" s="5">
        <f t="shared" si="16"/>
        <v>23.913043478260871</v>
      </c>
      <c r="K365" s="5">
        <f t="shared" si="17"/>
        <v>9.7826086956521738</v>
      </c>
    </row>
    <row r="366" spans="1:11" s="3" customFormat="1">
      <c r="A366" s="1">
        <v>2013</v>
      </c>
      <c r="B366" s="2" t="s">
        <v>59</v>
      </c>
      <c r="C366" s="2" t="s">
        <v>95</v>
      </c>
      <c r="D366" s="1">
        <v>3</v>
      </c>
      <c r="E366" s="1">
        <v>53</v>
      </c>
      <c r="F366" s="1">
        <v>32</v>
      </c>
      <c r="G366" s="1">
        <v>11</v>
      </c>
      <c r="H366" s="1">
        <v>96</v>
      </c>
      <c r="I366" s="5">
        <f t="shared" si="15"/>
        <v>55.208333333333336</v>
      </c>
      <c r="J366" s="5">
        <f t="shared" si="16"/>
        <v>33.333333333333336</v>
      </c>
      <c r="K366" s="5">
        <f t="shared" si="17"/>
        <v>11.458333333333334</v>
      </c>
    </row>
    <row r="367" spans="1:11" s="3" customFormat="1">
      <c r="A367" s="1">
        <v>2013</v>
      </c>
      <c r="B367" s="2" t="s">
        <v>59</v>
      </c>
      <c r="C367" s="2" t="s">
        <v>95</v>
      </c>
      <c r="D367" s="1">
        <v>4</v>
      </c>
      <c r="E367" s="1">
        <v>48</v>
      </c>
      <c r="F367" s="1">
        <v>18</v>
      </c>
      <c r="G367" s="1">
        <v>11</v>
      </c>
      <c r="H367" s="1">
        <v>77</v>
      </c>
      <c r="I367" s="5">
        <f t="shared" si="15"/>
        <v>62.337662337662337</v>
      </c>
      <c r="J367" s="5">
        <f t="shared" si="16"/>
        <v>23.376623376623378</v>
      </c>
      <c r="K367" s="5">
        <f t="shared" si="17"/>
        <v>14.285714285714286</v>
      </c>
    </row>
    <row r="368" spans="1:11" s="3" customFormat="1">
      <c r="A368" s="1">
        <v>2013</v>
      </c>
      <c r="B368" s="2" t="s">
        <v>59</v>
      </c>
      <c r="C368" s="2" t="s">
        <v>96</v>
      </c>
      <c r="D368" s="1">
        <v>1</v>
      </c>
      <c r="E368" s="1">
        <v>31</v>
      </c>
      <c r="F368" s="1">
        <v>10</v>
      </c>
      <c r="G368" s="1">
        <v>9</v>
      </c>
      <c r="H368" s="1">
        <v>50</v>
      </c>
      <c r="I368" s="5">
        <f t="shared" si="15"/>
        <v>62</v>
      </c>
      <c r="J368" s="5">
        <f t="shared" si="16"/>
        <v>20</v>
      </c>
      <c r="K368" s="5">
        <f t="shared" si="17"/>
        <v>18</v>
      </c>
    </row>
    <row r="369" spans="1:11" s="3" customFormat="1">
      <c r="A369" s="1">
        <v>2013</v>
      </c>
      <c r="B369" s="2" t="s">
        <v>59</v>
      </c>
      <c r="C369" s="2" t="s">
        <v>96</v>
      </c>
      <c r="D369" s="1">
        <v>2</v>
      </c>
      <c r="E369" s="1">
        <v>12</v>
      </c>
      <c r="F369" s="1">
        <v>8</v>
      </c>
      <c r="G369" s="1">
        <v>8</v>
      </c>
      <c r="H369" s="1">
        <v>28</v>
      </c>
      <c r="I369" s="5">
        <f t="shared" si="15"/>
        <v>42.857142857142854</v>
      </c>
      <c r="J369" s="5">
        <f t="shared" si="16"/>
        <v>28.571428571428573</v>
      </c>
      <c r="K369" s="5">
        <f t="shared" si="17"/>
        <v>28.571428571428573</v>
      </c>
    </row>
    <row r="370" spans="1:11" s="3" customFormat="1">
      <c r="A370" s="1">
        <v>2013</v>
      </c>
      <c r="B370" s="2" t="s">
        <v>59</v>
      </c>
      <c r="C370" s="2" t="s">
        <v>96</v>
      </c>
      <c r="D370" s="1">
        <v>3</v>
      </c>
      <c r="E370" s="1">
        <v>8</v>
      </c>
      <c r="F370" s="1">
        <v>9</v>
      </c>
      <c r="G370" s="1">
        <v>4</v>
      </c>
      <c r="H370" s="1">
        <v>21</v>
      </c>
      <c r="I370" s="5">
        <f t="shared" si="15"/>
        <v>38.095238095238095</v>
      </c>
      <c r="J370" s="5">
        <f t="shared" si="16"/>
        <v>42.857142857142854</v>
      </c>
      <c r="K370" s="5">
        <f t="shared" si="17"/>
        <v>19.047619047619047</v>
      </c>
    </row>
    <row r="371" spans="1:11" s="3" customFormat="1">
      <c r="A371" s="1">
        <v>2013</v>
      </c>
      <c r="B371" s="2" t="s">
        <v>59</v>
      </c>
      <c r="C371" s="2" t="s">
        <v>96</v>
      </c>
      <c r="D371" s="1">
        <v>4</v>
      </c>
      <c r="E371" s="1">
        <v>15</v>
      </c>
      <c r="F371" s="1">
        <v>11</v>
      </c>
      <c r="G371" s="1">
        <v>9</v>
      </c>
      <c r="H371" s="1">
        <v>35</v>
      </c>
      <c r="I371" s="5">
        <f t="shared" si="15"/>
        <v>42.857142857142854</v>
      </c>
      <c r="J371" s="5">
        <f t="shared" si="16"/>
        <v>31.428571428571427</v>
      </c>
      <c r="K371" s="5">
        <f t="shared" si="17"/>
        <v>25.714285714285715</v>
      </c>
    </row>
    <row r="372" spans="1:11">
      <c r="I372"/>
      <c r="J372"/>
      <c r="K372"/>
    </row>
    <row r="373" spans="1:11" s="3" customFormat="1">
      <c r="A373" s="1">
        <v>2014</v>
      </c>
      <c r="B373" s="2" t="s">
        <v>59</v>
      </c>
      <c r="C373" s="2" t="s">
        <v>60</v>
      </c>
      <c r="D373" s="1">
        <v>1</v>
      </c>
      <c r="E373" s="1">
        <v>150</v>
      </c>
      <c r="F373" s="1">
        <v>9</v>
      </c>
      <c r="G373" s="1">
        <v>7</v>
      </c>
      <c r="H373" s="1">
        <v>166</v>
      </c>
      <c r="I373" s="5">
        <f t="shared" si="15"/>
        <v>90.361445783132524</v>
      </c>
      <c r="J373" s="5">
        <f t="shared" si="16"/>
        <v>5.4216867469879517</v>
      </c>
      <c r="K373" s="5">
        <f t="shared" si="17"/>
        <v>4.2168674698795181</v>
      </c>
    </row>
    <row r="374" spans="1:11" s="3" customFormat="1">
      <c r="A374" s="1">
        <v>2014</v>
      </c>
      <c r="B374" s="2" t="s">
        <v>59</v>
      </c>
      <c r="C374" s="2" t="s">
        <v>60</v>
      </c>
      <c r="D374" s="1">
        <v>2</v>
      </c>
      <c r="E374" s="1">
        <v>110</v>
      </c>
      <c r="F374" s="1">
        <v>5</v>
      </c>
      <c r="G374" s="1">
        <v>13</v>
      </c>
      <c r="H374" s="1">
        <v>128</v>
      </c>
      <c r="I374" s="5">
        <f t="shared" si="15"/>
        <v>85.9375</v>
      </c>
      <c r="J374" s="5">
        <f t="shared" si="16"/>
        <v>3.90625</v>
      </c>
      <c r="K374" s="5">
        <f t="shared" si="17"/>
        <v>10.15625</v>
      </c>
    </row>
    <row r="375" spans="1:11" s="3" customFormat="1">
      <c r="A375" s="1">
        <v>2014</v>
      </c>
      <c r="B375" s="2" t="s">
        <v>59</v>
      </c>
      <c r="C375" s="2" t="s">
        <v>60</v>
      </c>
      <c r="D375" s="1">
        <v>3</v>
      </c>
      <c r="E375" s="1">
        <v>100</v>
      </c>
      <c r="F375" s="1">
        <v>21</v>
      </c>
      <c r="G375" s="1">
        <v>40</v>
      </c>
      <c r="H375" s="1">
        <v>161</v>
      </c>
      <c r="I375" s="5">
        <f t="shared" si="15"/>
        <v>62.111801242236027</v>
      </c>
      <c r="J375" s="5">
        <f t="shared" si="16"/>
        <v>13.043478260869565</v>
      </c>
      <c r="K375" s="5">
        <f t="shared" si="17"/>
        <v>24.844720496894411</v>
      </c>
    </row>
    <row r="376" spans="1:11" s="3" customFormat="1">
      <c r="A376" s="1">
        <v>2014</v>
      </c>
      <c r="B376" s="2" t="s">
        <v>59</v>
      </c>
      <c r="C376" s="2" t="s">
        <v>60</v>
      </c>
      <c r="D376" s="1">
        <v>4</v>
      </c>
      <c r="E376" s="1">
        <v>144</v>
      </c>
      <c r="F376" s="1">
        <v>42</v>
      </c>
      <c r="G376" s="1">
        <v>98</v>
      </c>
      <c r="H376" s="1">
        <v>284</v>
      </c>
      <c r="I376" s="5">
        <f t="shared" si="15"/>
        <v>50.70422535211268</v>
      </c>
      <c r="J376" s="5">
        <f t="shared" si="16"/>
        <v>14.788732394366198</v>
      </c>
      <c r="K376" s="5">
        <f t="shared" si="17"/>
        <v>34.507042253521128</v>
      </c>
    </row>
    <row r="377" spans="1:11" s="3" customFormat="1">
      <c r="A377" s="1">
        <v>2014</v>
      </c>
      <c r="B377" s="2" t="s">
        <v>59</v>
      </c>
      <c r="C377" s="2" t="s">
        <v>61</v>
      </c>
      <c r="D377" s="1">
        <v>1</v>
      </c>
      <c r="E377" s="1">
        <v>32</v>
      </c>
      <c r="F377" s="1">
        <v>12</v>
      </c>
      <c r="G377" s="1">
        <v>1</v>
      </c>
      <c r="H377" s="1">
        <v>45</v>
      </c>
      <c r="I377" s="5">
        <f t="shared" si="15"/>
        <v>71.111111111111114</v>
      </c>
      <c r="J377" s="5">
        <f t="shared" si="16"/>
        <v>26.666666666666668</v>
      </c>
      <c r="K377" s="5">
        <f t="shared" si="17"/>
        <v>2.2222222222222223</v>
      </c>
    </row>
    <row r="378" spans="1:11" s="3" customFormat="1">
      <c r="A378" s="1">
        <v>2014</v>
      </c>
      <c r="B378" s="2" t="s">
        <v>59</v>
      </c>
      <c r="C378" s="2" t="s">
        <v>61</v>
      </c>
      <c r="D378" s="1">
        <v>2</v>
      </c>
      <c r="E378" s="1">
        <v>34</v>
      </c>
      <c r="F378" s="1">
        <v>16</v>
      </c>
      <c r="G378" s="1">
        <v>2</v>
      </c>
      <c r="H378" s="1">
        <v>52</v>
      </c>
      <c r="I378" s="5">
        <f t="shared" si="15"/>
        <v>65.384615384615387</v>
      </c>
      <c r="J378" s="5">
        <f t="shared" si="16"/>
        <v>30.76923076923077</v>
      </c>
      <c r="K378" s="5">
        <f t="shared" si="17"/>
        <v>3.8461538461538463</v>
      </c>
    </row>
    <row r="379" spans="1:11" s="3" customFormat="1">
      <c r="A379" s="1">
        <v>2014</v>
      </c>
      <c r="B379" s="2" t="s">
        <v>59</v>
      </c>
      <c r="C379" s="2" t="s">
        <v>61</v>
      </c>
      <c r="D379" s="1">
        <v>3</v>
      </c>
      <c r="E379" s="1">
        <v>48</v>
      </c>
      <c r="F379" s="1">
        <v>30</v>
      </c>
      <c r="G379" s="1">
        <v>10</v>
      </c>
      <c r="H379" s="1">
        <v>88</v>
      </c>
      <c r="I379" s="5">
        <f t="shared" si="15"/>
        <v>54.545454545454547</v>
      </c>
      <c r="J379" s="5">
        <f t="shared" si="16"/>
        <v>34.090909090909093</v>
      </c>
      <c r="K379" s="5">
        <f t="shared" si="17"/>
        <v>11.363636363636363</v>
      </c>
    </row>
    <row r="380" spans="1:11" s="3" customFormat="1">
      <c r="A380" s="1">
        <v>2014</v>
      </c>
      <c r="B380" s="2" t="s">
        <v>59</v>
      </c>
      <c r="C380" s="2" t="s">
        <v>61</v>
      </c>
      <c r="D380" s="1">
        <v>4</v>
      </c>
      <c r="E380" s="1">
        <v>81</v>
      </c>
      <c r="F380" s="1">
        <v>47</v>
      </c>
      <c r="G380" s="1">
        <v>35</v>
      </c>
      <c r="H380" s="1">
        <v>163</v>
      </c>
      <c r="I380" s="5">
        <f t="shared" si="15"/>
        <v>49.693251533742334</v>
      </c>
      <c r="J380" s="5">
        <f t="shared" si="16"/>
        <v>28.834355828220858</v>
      </c>
      <c r="K380" s="5">
        <f t="shared" si="17"/>
        <v>21.472392638036808</v>
      </c>
    </row>
    <row r="381" spans="1:11" s="3" customFormat="1">
      <c r="A381" s="1">
        <v>2014</v>
      </c>
      <c r="B381" s="2" t="s">
        <v>59</v>
      </c>
      <c r="C381" s="2" t="s">
        <v>62</v>
      </c>
      <c r="D381" s="1">
        <v>1</v>
      </c>
      <c r="E381" s="1">
        <v>2</v>
      </c>
      <c r="F381" s="1">
        <v>0</v>
      </c>
      <c r="G381" s="1">
        <v>50</v>
      </c>
      <c r="H381" s="1">
        <v>52</v>
      </c>
      <c r="I381" s="5">
        <f t="shared" si="15"/>
        <v>3.8461538461538463</v>
      </c>
      <c r="J381" s="5">
        <f t="shared" si="16"/>
        <v>0</v>
      </c>
      <c r="K381" s="5">
        <f t="shared" si="17"/>
        <v>96.15384615384616</v>
      </c>
    </row>
    <row r="382" spans="1:11" s="3" customFormat="1">
      <c r="A382" s="1">
        <v>2014</v>
      </c>
      <c r="B382" s="2" t="s">
        <v>59</v>
      </c>
      <c r="C382" s="2" t="s">
        <v>62</v>
      </c>
      <c r="D382" s="1">
        <v>2</v>
      </c>
      <c r="E382" s="1">
        <v>29</v>
      </c>
      <c r="F382" s="1">
        <v>10</v>
      </c>
      <c r="G382" s="1">
        <v>10</v>
      </c>
      <c r="H382" s="1">
        <v>49</v>
      </c>
      <c r="I382" s="5">
        <f t="shared" si="15"/>
        <v>59.183673469387756</v>
      </c>
      <c r="J382" s="5">
        <f t="shared" si="16"/>
        <v>20.408163265306122</v>
      </c>
      <c r="K382" s="5">
        <f t="shared" si="17"/>
        <v>20.408163265306122</v>
      </c>
    </row>
    <row r="383" spans="1:11" s="3" customFormat="1">
      <c r="A383" s="1">
        <v>2014</v>
      </c>
      <c r="B383" s="2" t="s">
        <v>59</v>
      </c>
      <c r="C383" s="2" t="s">
        <v>62</v>
      </c>
      <c r="D383" s="1">
        <v>3</v>
      </c>
      <c r="E383" s="1">
        <v>41</v>
      </c>
      <c r="F383" s="1">
        <v>19</v>
      </c>
      <c r="G383" s="1">
        <v>18</v>
      </c>
      <c r="H383" s="1">
        <v>78</v>
      </c>
      <c r="I383" s="5">
        <f t="shared" si="15"/>
        <v>52.564102564102562</v>
      </c>
      <c r="J383" s="5">
        <f t="shared" si="16"/>
        <v>24.358974358974358</v>
      </c>
      <c r="K383" s="5">
        <f t="shared" si="17"/>
        <v>23.076923076923077</v>
      </c>
    </row>
    <row r="384" spans="1:11" s="3" customFormat="1">
      <c r="A384" s="1">
        <v>2014</v>
      </c>
      <c r="B384" s="2" t="s">
        <v>59</v>
      </c>
      <c r="C384" s="2" t="s">
        <v>62</v>
      </c>
      <c r="D384" s="1">
        <v>4</v>
      </c>
      <c r="E384" s="1">
        <v>69</v>
      </c>
      <c r="F384" s="1">
        <v>21</v>
      </c>
      <c r="G384" s="1">
        <v>24</v>
      </c>
      <c r="H384" s="1">
        <v>114</v>
      </c>
      <c r="I384" s="5">
        <f t="shared" si="15"/>
        <v>60.526315789473685</v>
      </c>
      <c r="J384" s="5">
        <f t="shared" si="16"/>
        <v>18.421052631578949</v>
      </c>
      <c r="K384" s="5">
        <f t="shared" si="17"/>
        <v>21.05263157894737</v>
      </c>
    </row>
    <row r="385" spans="1:11" s="3" customFormat="1">
      <c r="A385" s="1">
        <v>2014</v>
      </c>
      <c r="B385" s="2" t="s">
        <v>59</v>
      </c>
      <c r="C385" s="2" t="s">
        <v>62</v>
      </c>
      <c r="D385" s="1">
        <v>5</v>
      </c>
      <c r="E385" s="1">
        <v>146</v>
      </c>
      <c r="F385" s="1">
        <v>47</v>
      </c>
      <c r="G385" s="1">
        <v>76</v>
      </c>
      <c r="H385" s="1">
        <v>269</v>
      </c>
      <c r="I385" s="5">
        <f t="shared" si="15"/>
        <v>54.275092936802977</v>
      </c>
      <c r="J385" s="5">
        <f t="shared" si="16"/>
        <v>17.472118959107807</v>
      </c>
      <c r="K385" s="5">
        <f t="shared" si="17"/>
        <v>28.25278810408922</v>
      </c>
    </row>
    <row r="386" spans="1:11" s="3" customFormat="1">
      <c r="A386" s="1">
        <v>2014</v>
      </c>
      <c r="B386" s="2" t="s">
        <v>59</v>
      </c>
      <c r="C386" s="2" t="s">
        <v>62</v>
      </c>
      <c r="D386" s="1">
        <v>6</v>
      </c>
      <c r="E386" s="1">
        <v>3</v>
      </c>
      <c r="F386" s="1">
        <v>2</v>
      </c>
      <c r="G386" s="1">
        <v>1</v>
      </c>
      <c r="H386" s="1">
        <v>6</v>
      </c>
      <c r="I386" s="5">
        <f t="shared" si="15"/>
        <v>50</v>
      </c>
      <c r="J386" s="5">
        <f t="shared" si="16"/>
        <v>33.333333333333336</v>
      </c>
      <c r="K386" s="5">
        <f t="shared" si="17"/>
        <v>16.666666666666668</v>
      </c>
    </row>
    <row r="387" spans="1:11" s="3" customFormat="1">
      <c r="A387" s="1">
        <v>2014</v>
      </c>
      <c r="B387" s="2" t="s">
        <v>59</v>
      </c>
      <c r="C387" s="2" t="s">
        <v>64</v>
      </c>
      <c r="D387" s="1">
        <v>1</v>
      </c>
      <c r="E387" s="1">
        <v>85</v>
      </c>
      <c r="F387" s="1">
        <v>6</v>
      </c>
      <c r="G387" s="1">
        <v>7</v>
      </c>
      <c r="H387" s="1">
        <v>98</v>
      </c>
      <c r="I387" s="5">
        <f t="shared" ref="I387:I450" si="18">(E387*100)/H387</f>
        <v>86.734693877551024</v>
      </c>
      <c r="J387" s="5">
        <f t="shared" ref="J387:J450" si="19">(F387*100)/H387</f>
        <v>6.1224489795918364</v>
      </c>
      <c r="K387" s="5">
        <f t="shared" ref="K387:K450" si="20">(G387*100)/H387</f>
        <v>7.1428571428571432</v>
      </c>
    </row>
    <row r="388" spans="1:11" s="3" customFormat="1">
      <c r="A388" s="1">
        <v>2014</v>
      </c>
      <c r="B388" s="2" t="s">
        <v>59</v>
      </c>
      <c r="C388" s="2" t="s">
        <v>64</v>
      </c>
      <c r="D388" s="1">
        <v>2</v>
      </c>
      <c r="E388" s="1">
        <v>83</v>
      </c>
      <c r="F388" s="1">
        <v>4</v>
      </c>
      <c r="G388" s="1">
        <v>23</v>
      </c>
      <c r="H388" s="1">
        <v>110</v>
      </c>
      <c r="I388" s="5">
        <f t="shared" si="18"/>
        <v>75.454545454545453</v>
      </c>
      <c r="J388" s="5">
        <f t="shared" si="19"/>
        <v>3.6363636363636362</v>
      </c>
      <c r="K388" s="5">
        <f t="shared" si="20"/>
        <v>20.90909090909091</v>
      </c>
    </row>
    <row r="389" spans="1:11" s="3" customFormat="1">
      <c r="A389" s="1">
        <v>2014</v>
      </c>
      <c r="B389" s="2" t="s">
        <v>59</v>
      </c>
      <c r="C389" s="2" t="s">
        <v>64</v>
      </c>
      <c r="D389" s="1">
        <v>3</v>
      </c>
      <c r="E389" s="1">
        <v>157</v>
      </c>
      <c r="F389" s="1">
        <v>18</v>
      </c>
      <c r="G389" s="1">
        <v>34</v>
      </c>
      <c r="H389" s="1">
        <v>209</v>
      </c>
      <c r="I389" s="5">
        <f t="shared" si="18"/>
        <v>75.119617224880386</v>
      </c>
      <c r="J389" s="5">
        <f t="shared" si="19"/>
        <v>8.6124401913875595</v>
      </c>
      <c r="K389" s="5">
        <f t="shared" si="20"/>
        <v>16.267942583732058</v>
      </c>
    </row>
    <row r="390" spans="1:11" s="3" customFormat="1">
      <c r="A390" s="1">
        <v>2014</v>
      </c>
      <c r="B390" s="2" t="s">
        <v>59</v>
      </c>
      <c r="C390" s="2" t="s">
        <v>64</v>
      </c>
      <c r="D390" s="1">
        <v>4</v>
      </c>
      <c r="E390" s="1">
        <v>433</v>
      </c>
      <c r="F390" s="1">
        <v>67</v>
      </c>
      <c r="G390" s="1">
        <v>107</v>
      </c>
      <c r="H390" s="1">
        <v>607</v>
      </c>
      <c r="I390" s="5">
        <f t="shared" si="18"/>
        <v>71.334431630971991</v>
      </c>
      <c r="J390" s="5">
        <f t="shared" si="19"/>
        <v>11.037891268533773</v>
      </c>
      <c r="K390" s="5">
        <f t="shared" si="20"/>
        <v>17.627677100494235</v>
      </c>
    </row>
    <row r="391" spans="1:11" s="3" customFormat="1">
      <c r="A391" s="1">
        <v>2014</v>
      </c>
      <c r="B391" s="2" t="s">
        <v>59</v>
      </c>
      <c r="C391" s="2" t="s">
        <v>65</v>
      </c>
      <c r="D391" s="1">
        <v>1</v>
      </c>
      <c r="E391" s="1">
        <v>247</v>
      </c>
      <c r="F391" s="1">
        <v>72</v>
      </c>
      <c r="G391" s="1">
        <v>41</v>
      </c>
      <c r="H391" s="1">
        <v>360</v>
      </c>
      <c r="I391" s="5">
        <f t="shared" si="18"/>
        <v>68.611111111111114</v>
      </c>
      <c r="J391" s="5">
        <f t="shared" si="19"/>
        <v>20</v>
      </c>
      <c r="K391" s="5">
        <f t="shared" si="20"/>
        <v>11.388888888888889</v>
      </c>
    </row>
    <row r="392" spans="1:11" s="3" customFormat="1">
      <c r="A392" s="1">
        <v>2014</v>
      </c>
      <c r="B392" s="2" t="s">
        <v>59</v>
      </c>
      <c r="C392" s="2" t="s">
        <v>65</v>
      </c>
      <c r="D392" s="1">
        <v>2</v>
      </c>
      <c r="E392" s="1">
        <v>191</v>
      </c>
      <c r="F392" s="1">
        <v>72</v>
      </c>
      <c r="G392" s="1">
        <v>57</v>
      </c>
      <c r="H392" s="1">
        <v>320</v>
      </c>
      <c r="I392" s="5">
        <f t="shared" si="18"/>
        <v>59.6875</v>
      </c>
      <c r="J392" s="5">
        <f t="shared" si="19"/>
        <v>22.5</v>
      </c>
      <c r="K392" s="5">
        <f t="shared" si="20"/>
        <v>17.8125</v>
      </c>
    </row>
    <row r="393" spans="1:11" s="3" customFormat="1">
      <c r="A393" s="1">
        <v>2014</v>
      </c>
      <c r="B393" s="2" t="s">
        <v>59</v>
      </c>
      <c r="C393" s="2" t="s">
        <v>65</v>
      </c>
      <c r="D393" s="1">
        <v>3</v>
      </c>
      <c r="E393" s="1">
        <v>177</v>
      </c>
      <c r="F393" s="1">
        <v>57</v>
      </c>
      <c r="G393" s="1">
        <v>70</v>
      </c>
      <c r="H393" s="1">
        <v>304</v>
      </c>
      <c r="I393" s="5">
        <f t="shared" si="18"/>
        <v>58.223684210526315</v>
      </c>
      <c r="J393" s="5">
        <f t="shared" si="19"/>
        <v>18.75</v>
      </c>
      <c r="K393" s="5">
        <f t="shared" si="20"/>
        <v>23.026315789473685</v>
      </c>
    </row>
    <row r="394" spans="1:11" s="3" customFormat="1">
      <c r="A394" s="1">
        <v>2014</v>
      </c>
      <c r="B394" s="2" t="s">
        <v>59</v>
      </c>
      <c r="C394" s="2" t="s">
        <v>65</v>
      </c>
      <c r="D394" s="1">
        <v>4</v>
      </c>
      <c r="E394" s="1">
        <v>268</v>
      </c>
      <c r="F394" s="1">
        <v>79</v>
      </c>
      <c r="G394" s="1">
        <v>170</v>
      </c>
      <c r="H394" s="1">
        <v>517</v>
      </c>
      <c r="I394" s="5">
        <f t="shared" si="18"/>
        <v>51.83752417794971</v>
      </c>
      <c r="J394" s="5">
        <f t="shared" si="19"/>
        <v>15.28046421663443</v>
      </c>
      <c r="K394" s="5">
        <f t="shared" si="20"/>
        <v>32.882011605415862</v>
      </c>
    </row>
    <row r="395" spans="1:11" s="3" customFormat="1">
      <c r="A395" s="1">
        <v>2014</v>
      </c>
      <c r="B395" s="2" t="s">
        <v>59</v>
      </c>
      <c r="C395" s="2" t="s">
        <v>66</v>
      </c>
      <c r="D395" s="1">
        <v>1</v>
      </c>
      <c r="E395" s="1">
        <v>89</v>
      </c>
      <c r="F395" s="1">
        <v>9</v>
      </c>
      <c r="G395" s="1">
        <v>29</v>
      </c>
      <c r="H395" s="1">
        <v>127</v>
      </c>
      <c r="I395" s="5">
        <f t="shared" si="18"/>
        <v>70.078740157480311</v>
      </c>
      <c r="J395" s="5">
        <f t="shared" si="19"/>
        <v>7.0866141732283463</v>
      </c>
      <c r="K395" s="5">
        <f t="shared" si="20"/>
        <v>22.834645669291337</v>
      </c>
    </row>
    <row r="396" spans="1:11" s="3" customFormat="1">
      <c r="A396" s="1">
        <v>2014</v>
      </c>
      <c r="B396" s="2" t="s">
        <v>59</v>
      </c>
      <c r="C396" s="2" t="s">
        <v>66</v>
      </c>
      <c r="D396" s="1">
        <v>2</v>
      </c>
      <c r="E396" s="1">
        <v>69</v>
      </c>
      <c r="F396" s="1">
        <v>14</v>
      </c>
      <c r="G396" s="1">
        <v>19</v>
      </c>
      <c r="H396" s="1">
        <v>102</v>
      </c>
      <c r="I396" s="5">
        <f t="shared" si="18"/>
        <v>67.647058823529406</v>
      </c>
      <c r="J396" s="5">
        <f t="shared" si="19"/>
        <v>13.725490196078431</v>
      </c>
      <c r="K396" s="5">
        <f t="shared" si="20"/>
        <v>18.627450980392158</v>
      </c>
    </row>
    <row r="397" spans="1:11" s="3" customFormat="1">
      <c r="A397" s="1">
        <v>2014</v>
      </c>
      <c r="B397" s="2" t="s">
        <v>59</v>
      </c>
      <c r="C397" s="2" t="s">
        <v>66</v>
      </c>
      <c r="D397" s="1">
        <v>3</v>
      </c>
      <c r="E397" s="1">
        <v>65</v>
      </c>
      <c r="F397" s="1">
        <v>21</v>
      </c>
      <c r="G397" s="1">
        <v>16</v>
      </c>
      <c r="H397" s="1">
        <v>102</v>
      </c>
      <c r="I397" s="5">
        <f t="shared" si="18"/>
        <v>63.725490196078432</v>
      </c>
      <c r="J397" s="5">
        <f t="shared" si="19"/>
        <v>20.588235294117649</v>
      </c>
      <c r="K397" s="5">
        <f t="shared" si="20"/>
        <v>15.686274509803921</v>
      </c>
    </row>
    <row r="398" spans="1:11" s="3" customFormat="1">
      <c r="A398" s="1">
        <v>2014</v>
      </c>
      <c r="B398" s="2" t="s">
        <v>59</v>
      </c>
      <c r="C398" s="2" t="s">
        <v>66</v>
      </c>
      <c r="D398" s="1">
        <v>4</v>
      </c>
      <c r="E398" s="1">
        <v>76</v>
      </c>
      <c r="F398" s="1">
        <v>34</v>
      </c>
      <c r="G398" s="1">
        <v>29</v>
      </c>
      <c r="H398" s="1">
        <v>139</v>
      </c>
      <c r="I398" s="5">
        <f t="shared" si="18"/>
        <v>54.676258992805757</v>
      </c>
      <c r="J398" s="5">
        <f t="shared" si="19"/>
        <v>24.46043165467626</v>
      </c>
      <c r="K398" s="5">
        <f t="shared" si="20"/>
        <v>20.863309352517987</v>
      </c>
    </row>
    <row r="399" spans="1:11" s="3" customFormat="1">
      <c r="A399" s="1">
        <v>2014</v>
      </c>
      <c r="B399" s="2" t="s">
        <v>59</v>
      </c>
      <c r="C399" s="2" t="s">
        <v>67</v>
      </c>
      <c r="D399" s="1">
        <v>1</v>
      </c>
      <c r="E399" s="1">
        <v>56</v>
      </c>
      <c r="F399" s="1">
        <v>15</v>
      </c>
      <c r="G399" s="1">
        <v>26</v>
      </c>
      <c r="H399" s="1">
        <v>97</v>
      </c>
      <c r="I399" s="5">
        <f t="shared" si="18"/>
        <v>57.731958762886599</v>
      </c>
      <c r="J399" s="5">
        <f t="shared" si="19"/>
        <v>15.463917525773196</v>
      </c>
      <c r="K399" s="5">
        <f t="shared" si="20"/>
        <v>26.804123711340207</v>
      </c>
    </row>
    <row r="400" spans="1:11" s="3" customFormat="1">
      <c r="A400" s="1">
        <v>2014</v>
      </c>
      <c r="B400" s="2" t="s">
        <v>59</v>
      </c>
      <c r="C400" s="2" t="s">
        <v>67</v>
      </c>
      <c r="D400" s="1">
        <v>2</v>
      </c>
      <c r="E400" s="1">
        <v>55</v>
      </c>
      <c r="F400" s="1">
        <v>15</v>
      </c>
      <c r="G400" s="1">
        <v>21</v>
      </c>
      <c r="H400" s="1">
        <v>91</v>
      </c>
      <c r="I400" s="5">
        <f t="shared" si="18"/>
        <v>60.439560439560438</v>
      </c>
      <c r="J400" s="5">
        <f t="shared" si="19"/>
        <v>16.483516483516482</v>
      </c>
      <c r="K400" s="5">
        <f t="shared" si="20"/>
        <v>23.076923076923077</v>
      </c>
    </row>
    <row r="401" spans="1:11" s="3" customFormat="1">
      <c r="A401" s="1">
        <v>2014</v>
      </c>
      <c r="B401" s="2" t="s">
        <v>59</v>
      </c>
      <c r="C401" s="2" t="s">
        <v>67</v>
      </c>
      <c r="D401" s="1">
        <v>3</v>
      </c>
      <c r="E401" s="1">
        <v>47</v>
      </c>
      <c r="F401" s="1">
        <v>15</v>
      </c>
      <c r="G401" s="1">
        <v>37</v>
      </c>
      <c r="H401" s="1">
        <v>99</v>
      </c>
      <c r="I401" s="5">
        <f t="shared" si="18"/>
        <v>47.474747474747474</v>
      </c>
      <c r="J401" s="5">
        <f t="shared" si="19"/>
        <v>15.151515151515152</v>
      </c>
      <c r="K401" s="5">
        <f t="shared" si="20"/>
        <v>37.373737373737377</v>
      </c>
    </row>
    <row r="402" spans="1:11" s="3" customFormat="1">
      <c r="A402" s="1">
        <v>2014</v>
      </c>
      <c r="B402" s="2" t="s">
        <v>59</v>
      </c>
      <c r="C402" s="2" t="s">
        <v>67</v>
      </c>
      <c r="D402" s="1">
        <v>4</v>
      </c>
      <c r="E402" s="1">
        <v>50</v>
      </c>
      <c r="F402" s="1">
        <v>21</v>
      </c>
      <c r="G402" s="1">
        <v>24</v>
      </c>
      <c r="H402" s="1">
        <v>95</v>
      </c>
      <c r="I402" s="5">
        <f t="shared" si="18"/>
        <v>52.631578947368418</v>
      </c>
      <c r="J402" s="5">
        <f t="shared" si="19"/>
        <v>22.105263157894736</v>
      </c>
      <c r="K402" s="5">
        <f t="shared" si="20"/>
        <v>25.263157894736842</v>
      </c>
    </row>
    <row r="403" spans="1:11" s="3" customFormat="1">
      <c r="A403" s="1">
        <v>2014</v>
      </c>
      <c r="B403" s="2" t="s">
        <v>59</v>
      </c>
      <c r="C403" s="2" t="s">
        <v>68</v>
      </c>
      <c r="D403" s="1">
        <v>1</v>
      </c>
      <c r="E403" s="1">
        <v>28</v>
      </c>
      <c r="F403" s="1">
        <v>21</v>
      </c>
      <c r="G403" s="1">
        <v>8</v>
      </c>
      <c r="H403" s="1">
        <v>57</v>
      </c>
      <c r="I403" s="5">
        <f t="shared" si="18"/>
        <v>49.122807017543863</v>
      </c>
      <c r="J403" s="5">
        <f t="shared" si="19"/>
        <v>36.842105263157897</v>
      </c>
      <c r="K403" s="5">
        <f t="shared" si="20"/>
        <v>14.035087719298245</v>
      </c>
    </row>
    <row r="404" spans="1:11" s="3" customFormat="1">
      <c r="A404" s="1">
        <v>2014</v>
      </c>
      <c r="B404" s="2" t="s">
        <v>59</v>
      </c>
      <c r="C404" s="2" t="s">
        <v>68</v>
      </c>
      <c r="D404" s="1">
        <v>2</v>
      </c>
      <c r="E404" s="1">
        <v>23</v>
      </c>
      <c r="F404" s="1">
        <v>20</v>
      </c>
      <c r="G404" s="1">
        <v>1</v>
      </c>
      <c r="H404" s="1">
        <v>44</v>
      </c>
      <c r="I404" s="5">
        <f t="shared" si="18"/>
        <v>52.272727272727273</v>
      </c>
      <c r="J404" s="5">
        <f t="shared" si="19"/>
        <v>45.454545454545453</v>
      </c>
      <c r="K404" s="5">
        <f t="shared" si="20"/>
        <v>2.2727272727272729</v>
      </c>
    </row>
    <row r="405" spans="1:11" s="3" customFormat="1">
      <c r="A405" s="1">
        <v>2014</v>
      </c>
      <c r="B405" s="2" t="s">
        <v>59</v>
      </c>
      <c r="C405" s="2" t="s">
        <v>68</v>
      </c>
      <c r="D405" s="1">
        <v>3</v>
      </c>
      <c r="E405" s="1">
        <v>12</v>
      </c>
      <c r="F405" s="1">
        <v>15</v>
      </c>
      <c r="G405" s="1">
        <v>11</v>
      </c>
      <c r="H405" s="1">
        <v>38</v>
      </c>
      <c r="I405" s="5">
        <f t="shared" si="18"/>
        <v>31.578947368421051</v>
      </c>
      <c r="J405" s="5">
        <f t="shared" si="19"/>
        <v>39.473684210526315</v>
      </c>
      <c r="K405" s="5">
        <f t="shared" si="20"/>
        <v>28.94736842105263</v>
      </c>
    </row>
    <row r="406" spans="1:11" s="3" customFormat="1">
      <c r="A406" s="1">
        <v>2014</v>
      </c>
      <c r="B406" s="2" t="s">
        <v>59</v>
      </c>
      <c r="C406" s="2" t="s">
        <v>68</v>
      </c>
      <c r="D406" s="1">
        <v>4</v>
      </c>
      <c r="E406" s="1">
        <v>20</v>
      </c>
      <c r="F406" s="1">
        <v>34</v>
      </c>
      <c r="G406" s="1">
        <v>45</v>
      </c>
      <c r="H406" s="1">
        <v>99</v>
      </c>
      <c r="I406" s="5">
        <f t="shared" si="18"/>
        <v>20.202020202020201</v>
      </c>
      <c r="J406" s="5">
        <f t="shared" si="19"/>
        <v>34.343434343434346</v>
      </c>
      <c r="K406" s="5">
        <f t="shared" si="20"/>
        <v>45.454545454545453</v>
      </c>
    </row>
    <row r="407" spans="1:11" s="3" customFormat="1">
      <c r="A407" s="1">
        <v>2014</v>
      </c>
      <c r="B407" s="2" t="s">
        <v>59</v>
      </c>
      <c r="C407" s="2" t="s">
        <v>69</v>
      </c>
      <c r="D407" s="1">
        <v>1</v>
      </c>
      <c r="E407" s="1">
        <v>60</v>
      </c>
      <c r="F407" s="1">
        <v>16</v>
      </c>
      <c r="G407" s="1">
        <v>8</v>
      </c>
      <c r="H407" s="1">
        <v>84</v>
      </c>
      <c r="I407" s="5">
        <f t="shared" si="18"/>
        <v>71.428571428571431</v>
      </c>
      <c r="J407" s="5">
        <f t="shared" si="19"/>
        <v>19.047619047619047</v>
      </c>
      <c r="K407" s="5">
        <f t="shared" si="20"/>
        <v>9.5238095238095237</v>
      </c>
    </row>
    <row r="408" spans="1:11" s="3" customFormat="1">
      <c r="A408" s="1">
        <v>2014</v>
      </c>
      <c r="B408" s="2" t="s">
        <v>59</v>
      </c>
      <c r="C408" s="2" t="s">
        <v>69</v>
      </c>
      <c r="D408" s="1">
        <v>2</v>
      </c>
      <c r="E408" s="1">
        <v>57</v>
      </c>
      <c r="F408" s="1">
        <v>19</v>
      </c>
      <c r="G408" s="1">
        <v>8</v>
      </c>
      <c r="H408" s="1">
        <v>84</v>
      </c>
      <c r="I408" s="5">
        <f t="shared" si="18"/>
        <v>67.857142857142861</v>
      </c>
      <c r="J408" s="5">
        <f t="shared" si="19"/>
        <v>22.61904761904762</v>
      </c>
      <c r="K408" s="5">
        <f t="shared" si="20"/>
        <v>9.5238095238095237</v>
      </c>
    </row>
    <row r="409" spans="1:11" s="3" customFormat="1">
      <c r="A409" s="1">
        <v>2014</v>
      </c>
      <c r="B409" s="2" t="s">
        <v>59</v>
      </c>
      <c r="C409" s="2" t="s">
        <v>69</v>
      </c>
      <c r="D409" s="1">
        <v>3</v>
      </c>
      <c r="E409" s="1">
        <v>50</v>
      </c>
      <c r="F409" s="1">
        <v>20</v>
      </c>
      <c r="G409" s="1">
        <v>10</v>
      </c>
      <c r="H409" s="1">
        <v>80</v>
      </c>
      <c r="I409" s="5">
        <f t="shared" si="18"/>
        <v>62.5</v>
      </c>
      <c r="J409" s="5">
        <f t="shared" si="19"/>
        <v>25</v>
      </c>
      <c r="K409" s="5">
        <f t="shared" si="20"/>
        <v>12.5</v>
      </c>
    </row>
    <row r="410" spans="1:11" s="3" customFormat="1">
      <c r="A410" s="1">
        <v>2014</v>
      </c>
      <c r="B410" s="2" t="s">
        <v>59</v>
      </c>
      <c r="C410" s="2" t="s">
        <v>69</v>
      </c>
      <c r="D410" s="1">
        <v>4</v>
      </c>
      <c r="E410" s="1">
        <v>69</v>
      </c>
      <c r="F410" s="1">
        <v>22</v>
      </c>
      <c r="G410" s="1">
        <v>43</v>
      </c>
      <c r="H410" s="1">
        <v>134</v>
      </c>
      <c r="I410" s="5">
        <f t="shared" si="18"/>
        <v>51.492537313432834</v>
      </c>
      <c r="J410" s="5">
        <f t="shared" si="19"/>
        <v>16.417910447761194</v>
      </c>
      <c r="K410" s="5">
        <f t="shared" si="20"/>
        <v>32.089552238805972</v>
      </c>
    </row>
    <row r="411" spans="1:11" s="3" customFormat="1">
      <c r="A411" s="1">
        <v>2014</v>
      </c>
      <c r="B411" s="2" t="s">
        <v>59</v>
      </c>
      <c r="C411" s="2" t="s">
        <v>70</v>
      </c>
      <c r="D411" s="1">
        <v>1</v>
      </c>
      <c r="E411" s="1">
        <v>95</v>
      </c>
      <c r="F411" s="1">
        <v>19</v>
      </c>
      <c r="G411" s="1">
        <v>12</v>
      </c>
      <c r="H411" s="1">
        <v>126</v>
      </c>
      <c r="I411" s="5">
        <f t="shared" si="18"/>
        <v>75.396825396825392</v>
      </c>
      <c r="J411" s="5">
        <f t="shared" si="19"/>
        <v>15.079365079365079</v>
      </c>
      <c r="K411" s="5">
        <f t="shared" si="20"/>
        <v>9.5238095238095237</v>
      </c>
    </row>
    <row r="412" spans="1:11" s="3" customFormat="1">
      <c r="A412" s="1">
        <v>2014</v>
      </c>
      <c r="B412" s="2" t="s">
        <v>59</v>
      </c>
      <c r="C412" s="2" t="s">
        <v>70</v>
      </c>
      <c r="D412" s="1">
        <v>2</v>
      </c>
      <c r="E412" s="1">
        <v>47</v>
      </c>
      <c r="F412" s="1">
        <v>15</v>
      </c>
      <c r="G412" s="1">
        <v>28</v>
      </c>
      <c r="H412" s="1">
        <v>90</v>
      </c>
      <c r="I412" s="5">
        <f t="shared" si="18"/>
        <v>52.222222222222221</v>
      </c>
      <c r="J412" s="5">
        <f t="shared" si="19"/>
        <v>16.666666666666668</v>
      </c>
      <c r="K412" s="5">
        <f t="shared" si="20"/>
        <v>31.111111111111111</v>
      </c>
    </row>
    <row r="413" spans="1:11" s="3" customFormat="1">
      <c r="A413" s="1">
        <v>2014</v>
      </c>
      <c r="B413" s="2" t="s">
        <v>59</v>
      </c>
      <c r="C413" s="2" t="s">
        <v>70</v>
      </c>
      <c r="D413" s="1">
        <v>3</v>
      </c>
      <c r="E413" s="1">
        <v>47</v>
      </c>
      <c r="F413" s="1">
        <v>21</v>
      </c>
      <c r="G413" s="1">
        <v>20</v>
      </c>
      <c r="H413" s="1">
        <v>88</v>
      </c>
      <c r="I413" s="5">
        <f t="shared" si="18"/>
        <v>53.409090909090907</v>
      </c>
      <c r="J413" s="5">
        <f t="shared" si="19"/>
        <v>23.863636363636363</v>
      </c>
      <c r="K413" s="5">
        <f t="shared" si="20"/>
        <v>22.727272727272727</v>
      </c>
    </row>
    <row r="414" spans="1:11" s="3" customFormat="1">
      <c r="A414" s="1">
        <v>2014</v>
      </c>
      <c r="B414" s="2" t="s">
        <v>59</v>
      </c>
      <c r="C414" s="2" t="s">
        <v>70</v>
      </c>
      <c r="D414" s="1">
        <v>4</v>
      </c>
      <c r="E414" s="1">
        <v>53</v>
      </c>
      <c r="F414" s="1">
        <v>25</v>
      </c>
      <c r="G414" s="1">
        <v>22</v>
      </c>
      <c r="H414" s="1">
        <v>100</v>
      </c>
      <c r="I414" s="5">
        <f t="shared" si="18"/>
        <v>53</v>
      </c>
      <c r="J414" s="5">
        <f t="shared" si="19"/>
        <v>25</v>
      </c>
      <c r="K414" s="5">
        <f t="shared" si="20"/>
        <v>22</v>
      </c>
    </row>
    <row r="415" spans="1:11" s="3" customFormat="1">
      <c r="A415" s="1">
        <v>2014</v>
      </c>
      <c r="B415" s="2" t="s">
        <v>59</v>
      </c>
      <c r="C415" s="2" t="s">
        <v>63</v>
      </c>
      <c r="D415" s="1">
        <v>1</v>
      </c>
      <c r="E415" s="1">
        <v>283</v>
      </c>
      <c r="F415" s="1">
        <v>39</v>
      </c>
      <c r="G415" s="1">
        <v>30</v>
      </c>
      <c r="H415" s="1">
        <v>352</v>
      </c>
      <c r="I415" s="5">
        <f t="shared" si="18"/>
        <v>80.397727272727266</v>
      </c>
      <c r="J415" s="5">
        <f t="shared" si="19"/>
        <v>11.079545454545455</v>
      </c>
      <c r="K415" s="5">
        <f t="shared" si="20"/>
        <v>8.5227272727272734</v>
      </c>
    </row>
    <row r="416" spans="1:11" s="3" customFormat="1">
      <c r="A416" s="1">
        <v>2014</v>
      </c>
      <c r="B416" s="2" t="s">
        <v>59</v>
      </c>
      <c r="C416" s="2" t="s">
        <v>63</v>
      </c>
      <c r="D416" s="1">
        <v>2</v>
      </c>
      <c r="E416" s="1">
        <v>177</v>
      </c>
      <c r="F416" s="1">
        <v>31</v>
      </c>
      <c r="G416" s="1">
        <v>31</v>
      </c>
      <c r="H416" s="1">
        <v>239</v>
      </c>
      <c r="I416" s="5">
        <f t="shared" si="18"/>
        <v>74.058577405857747</v>
      </c>
      <c r="J416" s="5">
        <f t="shared" si="19"/>
        <v>12.97071129707113</v>
      </c>
      <c r="K416" s="5">
        <f t="shared" si="20"/>
        <v>12.97071129707113</v>
      </c>
    </row>
    <row r="417" spans="1:11" s="3" customFormat="1">
      <c r="A417" s="1">
        <v>2014</v>
      </c>
      <c r="B417" s="2" t="s">
        <v>59</v>
      </c>
      <c r="C417" s="2" t="s">
        <v>63</v>
      </c>
      <c r="D417" s="1">
        <v>3</v>
      </c>
      <c r="E417" s="1">
        <v>309</v>
      </c>
      <c r="F417" s="1">
        <v>43</v>
      </c>
      <c r="G417" s="1">
        <v>24</v>
      </c>
      <c r="H417" s="1">
        <v>376</v>
      </c>
      <c r="I417" s="5">
        <f t="shared" si="18"/>
        <v>82.180851063829792</v>
      </c>
      <c r="J417" s="5">
        <f t="shared" si="19"/>
        <v>11.436170212765957</v>
      </c>
      <c r="K417" s="5">
        <f t="shared" si="20"/>
        <v>6.3829787234042552</v>
      </c>
    </row>
    <row r="418" spans="1:11" s="3" customFormat="1">
      <c r="A418" s="1">
        <v>2014</v>
      </c>
      <c r="B418" s="2" t="s">
        <v>59</v>
      </c>
      <c r="C418" s="2" t="s">
        <v>63</v>
      </c>
      <c r="D418" s="1">
        <v>4</v>
      </c>
      <c r="E418" s="1">
        <v>115</v>
      </c>
      <c r="F418" s="1">
        <v>25</v>
      </c>
      <c r="G418" s="1">
        <v>17</v>
      </c>
      <c r="H418" s="1">
        <v>157</v>
      </c>
      <c r="I418" s="5">
        <f t="shared" si="18"/>
        <v>73.248407643312106</v>
      </c>
      <c r="J418" s="5">
        <f t="shared" si="19"/>
        <v>15.923566878980891</v>
      </c>
      <c r="K418" s="5">
        <f t="shared" si="20"/>
        <v>10.828025477707007</v>
      </c>
    </row>
    <row r="419" spans="1:11" s="3" customFormat="1">
      <c r="A419" s="1">
        <v>2014</v>
      </c>
      <c r="B419" s="2" t="s">
        <v>59</v>
      </c>
      <c r="C419" s="2" t="s">
        <v>63</v>
      </c>
      <c r="D419" s="1">
        <v>5</v>
      </c>
      <c r="E419" s="1">
        <v>189</v>
      </c>
      <c r="F419" s="1">
        <v>55</v>
      </c>
      <c r="G419" s="1">
        <v>48</v>
      </c>
      <c r="H419" s="1">
        <v>292</v>
      </c>
      <c r="I419" s="5">
        <f t="shared" si="18"/>
        <v>64.726027397260268</v>
      </c>
      <c r="J419" s="5">
        <f t="shared" si="19"/>
        <v>18.835616438356166</v>
      </c>
      <c r="K419" s="5">
        <f t="shared" si="20"/>
        <v>16.438356164383563</v>
      </c>
    </row>
    <row r="420" spans="1:11" s="3" customFormat="1">
      <c r="A420" s="1">
        <v>2014</v>
      </c>
      <c r="B420" s="2" t="s">
        <v>59</v>
      </c>
      <c r="C420" s="2" t="s">
        <v>71</v>
      </c>
      <c r="D420" s="1">
        <v>1</v>
      </c>
      <c r="E420" s="1">
        <v>47</v>
      </c>
      <c r="F420" s="1">
        <v>6</v>
      </c>
      <c r="G420" s="1">
        <v>5</v>
      </c>
      <c r="H420" s="1">
        <v>58</v>
      </c>
      <c r="I420" s="5">
        <f t="shared" si="18"/>
        <v>81.034482758620683</v>
      </c>
      <c r="J420" s="5">
        <f t="shared" si="19"/>
        <v>10.344827586206897</v>
      </c>
      <c r="K420" s="5">
        <f t="shared" si="20"/>
        <v>8.6206896551724146</v>
      </c>
    </row>
    <row r="421" spans="1:11" s="3" customFormat="1">
      <c r="A421" s="1">
        <v>2014</v>
      </c>
      <c r="B421" s="2" t="s">
        <v>59</v>
      </c>
      <c r="C421" s="2" t="s">
        <v>71</v>
      </c>
      <c r="D421" s="1">
        <v>2</v>
      </c>
      <c r="E421" s="1">
        <v>26</v>
      </c>
      <c r="F421" s="1">
        <v>15</v>
      </c>
      <c r="G421" s="1">
        <v>13</v>
      </c>
      <c r="H421" s="1">
        <v>54</v>
      </c>
      <c r="I421" s="5">
        <f t="shared" si="18"/>
        <v>48.148148148148145</v>
      </c>
      <c r="J421" s="5">
        <f t="shared" si="19"/>
        <v>27.777777777777779</v>
      </c>
      <c r="K421" s="5">
        <f t="shared" si="20"/>
        <v>24.074074074074073</v>
      </c>
    </row>
    <row r="422" spans="1:11" s="3" customFormat="1">
      <c r="A422" s="1">
        <v>2014</v>
      </c>
      <c r="B422" s="2" t="s">
        <v>59</v>
      </c>
      <c r="C422" s="2" t="s">
        <v>71</v>
      </c>
      <c r="D422" s="1">
        <v>3</v>
      </c>
      <c r="E422" s="1">
        <v>35</v>
      </c>
      <c r="F422" s="1">
        <v>22</v>
      </c>
      <c r="G422" s="1">
        <v>12</v>
      </c>
      <c r="H422" s="1">
        <v>69</v>
      </c>
      <c r="I422" s="5">
        <f t="shared" si="18"/>
        <v>50.724637681159422</v>
      </c>
      <c r="J422" s="5">
        <f t="shared" si="19"/>
        <v>31.884057971014492</v>
      </c>
      <c r="K422" s="5">
        <f t="shared" si="20"/>
        <v>17.391304347826086</v>
      </c>
    </row>
    <row r="423" spans="1:11" s="3" customFormat="1">
      <c r="A423" s="1">
        <v>2014</v>
      </c>
      <c r="B423" s="2" t="s">
        <v>59</v>
      </c>
      <c r="C423" s="2" t="s">
        <v>71</v>
      </c>
      <c r="D423" s="1">
        <v>4</v>
      </c>
      <c r="E423" s="1">
        <v>49</v>
      </c>
      <c r="F423" s="1">
        <v>11</v>
      </c>
      <c r="G423" s="1">
        <v>30</v>
      </c>
      <c r="H423" s="1">
        <v>90</v>
      </c>
      <c r="I423" s="5">
        <f t="shared" si="18"/>
        <v>54.444444444444443</v>
      </c>
      <c r="J423" s="5">
        <f t="shared" si="19"/>
        <v>12.222222222222221</v>
      </c>
      <c r="K423" s="5">
        <f t="shared" si="20"/>
        <v>33.333333333333336</v>
      </c>
    </row>
    <row r="424" spans="1:11" s="3" customFormat="1">
      <c r="A424" s="1">
        <v>2014</v>
      </c>
      <c r="B424" s="2" t="s">
        <v>59</v>
      </c>
      <c r="C424" s="2" t="s">
        <v>72</v>
      </c>
      <c r="D424" s="1">
        <v>1</v>
      </c>
      <c r="E424" s="1">
        <v>69</v>
      </c>
      <c r="F424" s="1">
        <v>7</v>
      </c>
      <c r="G424" s="1">
        <v>10</v>
      </c>
      <c r="H424" s="1">
        <v>86</v>
      </c>
      <c r="I424" s="5">
        <f t="shared" si="18"/>
        <v>80.232558139534888</v>
      </c>
      <c r="J424" s="5">
        <f t="shared" si="19"/>
        <v>8.1395348837209305</v>
      </c>
      <c r="K424" s="5">
        <f t="shared" si="20"/>
        <v>11.627906976744185</v>
      </c>
    </row>
    <row r="425" spans="1:11" s="3" customFormat="1">
      <c r="A425" s="1">
        <v>2014</v>
      </c>
      <c r="B425" s="2" t="s">
        <v>59</v>
      </c>
      <c r="C425" s="2" t="s">
        <v>72</v>
      </c>
      <c r="D425" s="1">
        <v>2</v>
      </c>
      <c r="E425" s="1">
        <v>62</v>
      </c>
      <c r="F425" s="1">
        <v>10</v>
      </c>
      <c r="G425" s="1">
        <v>10</v>
      </c>
      <c r="H425" s="1">
        <v>82</v>
      </c>
      <c r="I425" s="5">
        <f t="shared" si="18"/>
        <v>75.609756097560975</v>
      </c>
      <c r="J425" s="5">
        <f t="shared" si="19"/>
        <v>12.195121951219512</v>
      </c>
      <c r="K425" s="5">
        <f t="shared" si="20"/>
        <v>12.195121951219512</v>
      </c>
    </row>
    <row r="426" spans="1:11" s="3" customFormat="1">
      <c r="A426" s="1">
        <v>2014</v>
      </c>
      <c r="B426" s="2" t="s">
        <v>59</v>
      </c>
      <c r="C426" s="2" t="s">
        <v>72</v>
      </c>
      <c r="D426" s="1">
        <v>3</v>
      </c>
      <c r="E426" s="1">
        <v>51</v>
      </c>
      <c r="F426" s="1">
        <v>10</v>
      </c>
      <c r="G426" s="1">
        <v>17</v>
      </c>
      <c r="H426" s="1">
        <v>78</v>
      </c>
      <c r="I426" s="5">
        <f t="shared" si="18"/>
        <v>65.384615384615387</v>
      </c>
      <c r="J426" s="5">
        <f t="shared" si="19"/>
        <v>12.820512820512821</v>
      </c>
      <c r="K426" s="5">
        <f t="shared" si="20"/>
        <v>21.794871794871796</v>
      </c>
    </row>
    <row r="427" spans="1:11" s="3" customFormat="1">
      <c r="A427" s="1">
        <v>2014</v>
      </c>
      <c r="B427" s="2" t="s">
        <v>59</v>
      </c>
      <c r="C427" s="2" t="s">
        <v>72</v>
      </c>
      <c r="D427" s="1">
        <v>4</v>
      </c>
      <c r="E427" s="1">
        <v>115</v>
      </c>
      <c r="F427" s="1">
        <v>30</v>
      </c>
      <c r="G427" s="1">
        <v>12</v>
      </c>
      <c r="H427" s="1">
        <v>157</v>
      </c>
      <c r="I427" s="5">
        <f t="shared" si="18"/>
        <v>73.248407643312106</v>
      </c>
      <c r="J427" s="5">
        <f t="shared" si="19"/>
        <v>19.108280254777071</v>
      </c>
      <c r="K427" s="5">
        <f t="shared" si="20"/>
        <v>7.6433121019108281</v>
      </c>
    </row>
    <row r="428" spans="1:11" s="3" customFormat="1">
      <c r="A428" s="1">
        <v>2014</v>
      </c>
      <c r="B428" s="2" t="s">
        <v>59</v>
      </c>
      <c r="C428" s="2" t="s">
        <v>73</v>
      </c>
      <c r="D428" s="1">
        <v>1</v>
      </c>
      <c r="E428" s="1">
        <v>98</v>
      </c>
      <c r="F428" s="1">
        <v>9</v>
      </c>
      <c r="G428" s="1">
        <v>11</v>
      </c>
      <c r="H428" s="1">
        <v>118</v>
      </c>
      <c r="I428" s="5">
        <f t="shared" si="18"/>
        <v>83.050847457627114</v>
      </c>
      <c r="J428" s="5">
        <f t="shared" si="19"/>
        <v>7.6271186440677967</v>
      </c>
      <c r="K428" s="5">
        <f t="shared" si="20"/>
        <v>9.3220338983050848</v>
      </c>
    </row>
    <row r="429" spans="1:11" s="3" customFormat="1">
      <c r="A429" s="1">
        <v>2014</v>
      </c>
      <c r="B429" s="2" t="s">
        <v>59</v>
      </c>
      <c r="C429" s="2" t="s">
        <v>73</v>
      </c>
      <c r="D429" s="1">
        <v>2</v>
      </c>
      <c r="E429" s="1">
        <v>90</v>
      </c>
      <c r="F429" s="1">
        <v>10</v>
      </c>
      <c r="G429" s="1">
        <v>13</v>
      </c>
      <c r="H429" s="1">
        <v>113</v>
      </c>
      <c r="I429" s="5">
        <f t="shared" si="18"/>
        <v>79.646017699115049</v>
      </c>
      <c r="J429" s="5">
        <f t="shared" si="19"/>
        <v>8.8495575221238933</v>
      </c>
      <c r="K429" s="5">
        <f t="shared" si="20"/>
        <v>11.504424778761061</v>
      </c>
    </row>
    <row r="430" spans="1:11" s="3" customFormat="1">
      <c r="A430" s="1">
        <v>2014</v>
      </c>
      <c r="B430" s="2" t="s">
        <v>59</v>
      </c>
      <c r="C430" s="2" t="s">
        <v>73</v>
      </c>
      <c r="D430" s="1">
        <v>3</v>
      </c>
      <c r="E430" s="1">
        <v>86</v>
      </c>
      <c r="F430" s="1">
        <v>11</v>
      </c>
      <c r="G430" s="1">
        <v>23</v>
      </c>
      <c r="H430" s="1">
        <v>120</v>
      </c>
      <c r="I430" s="5">
        <f t="shared" si="18"/>
        <v>71.666666666666671</v>
      </c>
      <c r="J430" s="5">
        <f t="shared" si="19"/>
        <v>9.1666666666666661</v>
      </c>
      <c r="K430" s="5">
        <f t="shared" si="20"/>
        <v>19.166666666666668</v>
      </c>
    </row>
    <row r="431" spans="1:11" s="3" customFormat="1">
      <c r="A431" s="1">
        <v>2014</v>
      </c>
      <c r="B431" s="2" t="s">
        <v>59</v>
      </c>
      <c r="C431" s="2" t="s">
        <v>73</v>
      </c>
      <c r="D431" s="1">
        <v>4</v>
      </c>
      <c r="E431" s="1">
        <v>108</v>
      </c>
      <c r="F431" s="1">
        <v>15</v>
      </c>
      <c r="G431" s="1">
        <v>17</v>
      </c>
      <c r="H431" s="1">
        <v>140</v>
      </c>
      <c r="I431" s="5">
        <f t="shared" si="18"/>
        <v>77.142857142857139</v>
      </c>
      <c r="J431" s="5">
        <f t="shared" si="19"/>
        <v>10.714285714285714</v>
      </c>
      <c r="K431" s="5">
        <f t="shared" si="20"/>
        <v>12.142857142857142</v>
      </c>
    </row>
    <row r="432" spans="1:11" s="3" customFormat="1">
      <c r="A432" s="1">
        <v>2014</v>
      </c>
      <c r="B432" s="2" t="s">
        <v>59</v>
      </c>
      <c r="C432" s="2" t="s">
        <v>74</v>
      </c>
      <c r="D432" s="1">
        <v>1</v>
      </c>
      <c r="E432" s="1">
        <v>113</v>
      </c>
      <c r="F432" s="1">
        <v>29</v>
      </c>
      <c r="G432" s="1">
        <v>26</v>
      </c>
      <c r="H432" s="1">
        <v>168</v>
      </c>
      <c r="I432" s="5">
        <f t="shared" si="18"/>
        <v>67.261904761904759</v>
      </c>
      <c r="J432" s="5">
        <f t="shared" si="19"/>
        <v>17.261904761904763</v>
      </c>
      <c r="K432" s="5">
        <f t="shared" si="20"/>
        <v>15.476190476190476</v>
      </c>
    </row>
    <row r="433" spans="1:11" s="3" customFormat="1">
      <c r="A433" s="1">
        <v>2014</v>
      </c>
      <c r="B433" s="2" t="s">
        <v>59</v>
      </c>
      <c r="C433" s="2" t="s">
        <v>74</v>
      </c>
      <c r="D433" s="1">
        <v>2</v>
      </c>
      <c r="E433" s="1">
        <v>61</v>
      </c>
      <c r="F433" s="1">
        <v>15</v>
      </c>
      <c r="G433" s="1">
        <v>6</v>
      </c>
      <c r="H433" s="1">
        <v>82</v>
      </c>
      <c r="I433" s="5">
        <f t="shared" si="18"/>
        <v>74.390243902439025</v>
      </c>
      <c r="J433" s="5">
        <f t="shared" si="19"/>
        <v>18.292682926829269</v>
      </c>
      <c r="K433" s="5">
        <f t="shared" si="20"/>
        <v>7.3170731707317076</v>
      </c>
    </row>
    <row r="434" spans="1:11" s="3" customFormat="1">
      <c r="A434" s="1">
        <v>2014</v>
      </c>
      <c r="B434" s="2" t="s">
        <v>59</v>
      </c>
      <c r="C434" s="2" t="s">
        <v>74</v>
      </c>
      <c r="D434" s="1">
        <v>3</v>
      </c>
      <c r="E434" s="1">
        <v>72</v>
      </c>
      <c r="F434" s="1">
        <v>37</v>
      </c>
      <c r="G434" s="1">
        <v>21</v>
      </c>
      <c r="H434" s="1">
        <v>130</v>
      </c>
      <c r="I434" s="5">
        <f t="shared" si="18"/>
        <v>55.384615384615387</v>
      </c>
      <c r="J434" s="5">
        <f t="shared" si="19"/>
        <v>28.46153846153846</v>
      </c>
      <c r="K434" s="5">
        <f t="shared" si="20"/>
        <v>16.153846153846153</v>
      </c>
    </row>
    <row r="435" spans="1:11" s="3" customFormat="1">
      <c r="A435" s="1">
        <v>2014</v>
      </c>
      <c r="B435" s="2" t="s">
        <v>59</v>
      </c>
      <c r="C435" s="2" t="s">
        <v>74</v>
      </c>
      <c r="D435" s="1">
        <v>4</v>
      </c>
      <c r="E435" s="1">
        <v>98</v>
      </c>
      <c r="F435" s="1">
        <v>40</v>
      </c>
      <c r="G435" s="1">
        <v>56</v>
      </c>
      <c r="H435" s="1">
        <v>194</v>
      </c>
      <c r="I435" s="5">
        <f t="shared" si="18"/>
        <v>50.515463917525771</v>
      </c>
      <c r="J435" s="5">
        <f t="shared" si="19"/>
        <v>20.618556701030929</v>
      </c>
      <c r="K435" s="5">
        <f t="shared" si="20"/>
        <v>28.865979381443299</v>
      </c>
    </row>
    <row r="436" spans="1:11" s="3" customFormat="1">
      <c r="A436" s="1">
        <v>2014</v>
      </c>
      <c r="B436" s="2" t="s">
        <v>59</v>
      </c>
      <c r="C436" s="2" t="s">
        <v>100</v>
      </c>
      <c r="D436" s="1">
        <v>2</v>
      </c>
      <c r="E436" s="1">
        <v>1</v>
      </c>
      <c r="F436" s="1">
        <v>1</v>
      </c>
      <c r="G436" s="1">
        <v>0</v>
      </c>
      <c r="H436" s="1">
        <v>2</v>
      </c>
      <c r="I436" s="5">
        <f t="shared" si="18"/>
        <v>50</v>
      </c>
      <c r="J436" s="5">
        <f t="shared" si="19"/>
        <v>50</v>
      </c>
      <c r="K436" s="5">
        <f t="shared" si="20"/>
        <v>0</v>
      </c>
    </row>
    <row r="437" spans="1:11" s="3" customFormat="1">
      <c r="A437" s="1">
        <v>2014</v>
      </c>
      <c r="B437" s="2" t="s">
        <v>59</v>
      </c>
      <c r="C437" s="2" t="s">
        <v>100</v>
      </c>
      <c r="D437" s="1">
        <v>3</v>
      </c>
      <c r="E437" s="1">
        <v>13</v>
      </c>
      <c r="F437" s="1">
        <v>4</v>
      </c>
      <c r="G437" s="1">
        <v>4</v>
      </c>
      <c r="H437" s="1">
        <v>21</v>
      </c>
      <c r="I437" s="5">
        <f t="shared" si="18"/>
        <v>61.904761904761905</v>
      </c>
      <c r="J437" s="5">
        <f t="shared" si="19"/>
        <v>19.047619047619047</v>
      </c>
      <c r="K437" s="5">
        <f t="shared" si="20"/>
        <v>19.047619047619047</v>
      </c>
    </row>
    <row r="438" spans="1:11" s="3" customFormat="1">
      <c r="A438" s="1">
        <v>2014</v>
      </c>
      <c r="B438" s="2" t="s">
        <v>59</v>
      </c>
      <c r="C438" s="2" t="s">
        <v>100</v>
      </c>
      <c r="D438" s="1">
        <v>4</v>
      </c>
      <c r="E438" s="1">
        <v>43</v>
      </c>
      <c r="F438" s="1">
        <v>9</v>
      </c>
      <c r="G438" s="1">
        <v>10</v>
      </c>
      <c r="H438" s="1">
        <v>62</v>
      </c>
      <c r="I438" s="5">
        <f t="shared" si="18"/>
        <v>69.354838709677423</v>
      </c>
      <c r="J438" s="5">
        <f t="shared" si="19"/>
        <v>14.516129032258064</v>
      </c>
      <c r="K438" s="5">
        <f t="shared" si="20"/>
        <v>16.129032258064516</v>
      </c>
    </row>
    <row r="439" spans="1:11" s="3" customFormat="1">
      <c r="A439" s="1">
        <v>2014</v>
      </c>
      <c r="B439" s="2" t="s">
        <v>59</v>
      </c>
      <c r="C439" s="2" t="s">
        <v>97</v>
      </c>
      <c r="D439" s="1">
        <v>1</v>
      </c>
      <c r="E439" s="1">
        <v>66</v>
      </c>
      <c r="F439" s="1">
        <v>6</v>
      </c>
      <c r="G439" s="1">
        <v>7</v>
      </c>
      <c r="H439" s="1">
        <v>79</v>
      </c>
      <c r="I439" s="5">
        <f t="shared" si="18"/>
        <v>83.544303797468359</v>
      </c>
      <c r="J439" s="5">
        <f t="shared" si="19"/>
        <v>7.5949367088607591</v>
      </c>
      <c r="K439" s="5">
        <f t="shared" si="20"/>
        <v>8.8607594936708853</v>
      </c>
    </row>
    <row r="440" spans="1:11" s="3" customFormat="1">
      <c r="A440" s="1">
        <v>2014</v>
      </c>
      <c r="B440" s="2" t="s">
        <v>59</v>
      </c>
      <c r="C440" s="2" t="s">
        <v>97</v>
      </c>
      <c r="D440" s="1">
        <v>2</v>
      </c>
      <c r="E440" s="1">
        <v>48</v>
      </c>
      <c r="F440" s="1">
        <v>7</v>
      </c>
      <c r="G440" s="1">
        <v>10</v>
      </c>
      <c r="H440" s="1">
        <v>65</v>
      </c>
      <c r="I440" s="5">
        <f t="shared" si="18"/>
        <v>73.84615384615384</v>
      </c>
      <c r="J440" s="5">
        <f t="shared" si="19"/>
        <v>10.76923076923077</v>
      </c>
      <c r="K440" s="5">
        <f t="shared" si="20"/>
        <v>15.384615384615385</v>
      </c>
    </row>
    <row r="441" spans="1:11" s="3" customFormat="1">
      <c r="A441" s="1">
        <v>2014</v>
      </c>
      <c r="B441" s="2" t="s">
        <v>59</v>
      </c>
      <c r="C441" s="2" t="s">
        <v>97</v>
      </c>
      <c r="D441" s="1">
        <v>3</v>
      </c>
      <c r="E441" s="1">
        <v>45</v>
      </c>
      <c r="F441" s="1">
        <v>8</v>
      </c>
      <c r="G441" s="1">
        <v>12</v>
      </c>
      <c r="H441" s="1">
        <v>65</v>
      </c>
      <c r="I441" s="5">
        <f t="shared" si="18"/>
        <v>69.230769230769226</v>
      </c>
      <c r="J441" s="5">
        <f t="shared" si="19"/>
        <v>12.307692307692308</v>
      </c>
      <c r="K441" s="5">
        <f t="shared" si="20"/>
        <v>18.46153846153846</v>
      </c>
    </row>
    <row r="442" spans="1:11" s="3" customFormat="1">
      <c r="A442" s="1">
        <v>2014</v>
      </c>
      <c r="B442" s="2" t="s">
        <v>59</v>
      </c>
      <c r="C442" s="2" t="s">
        <v>97</v>
      </c>
      <c r="D442" s="1">
        <v>4</v>
      </c>
      <c r="E442" s="1">
        <v>5</v>
      </c>
      <c r="F442" s="1">
        <v>0</v>
      </c>
      <c r="G442" s="1">
        <v>2</v>
      </c>
      <c r="H442" s="1">
        <v>7</v>
      </c>
      <c r="I442" s="5">
        <f t="shared" si="18"/>
        <v>71.428571428571431</v>
      </c>
      <c r="J442" s="5">
        <f t="shared" si="19"/>
        <v>0</v>
      </c>
      <c r="K442" s="5">
        <f t="shared" si="20"/>
        <v>28.571428571428573</v>
      </c>
    </row>
    <row r="443" spans="1:11" s="3" customFormat="1">
      <c r="A443" s="1">
        <v>2014</v>
      </c>
      <c r="B443" s="2" t="s">
        <v>59</v>
      </c>
      <c r="C443" s="2" t="s">
        <v>75</v>
      </c>
      <c r="D443" s="1">
        <v>1</v>
      </c>
      <c r="E443" s="1">
        <v>99</v>
      </c>
      <c r="F443" s="1">
        <v>7</v>
      </c>
      <c r="G443" s="1">
        <v>19</v>
      </c>
      <c r="H443" s="1">
        <v>125</v>
      </c>
      <c r="I443" s="5">
        <f t="shared" si="18"/>
        <v>79.2</v>
      </c>
      <c r="J443" s="5">
        <f t="shared" si="19"/>
        <v>5.6</v>
      </c>
      <c r="K443" s="5">
        <f t="shared" si="20"/>
        <v>15.2</v>
      </c>
    </row>
    <row r="444" spans="1:11" s="3" customFormat="1">
      <c r="A444" s="1">
        <v>2014</v>
      </c>
      <c r="B444" s="2" t="s">
        <v>59</v>
      </c>
      <c r="C444" s="2" t="s">
        <v>75</v>
      </c>
      <c r="D444" s="1">
        <v>2</v>
      </c>
      <c r="E444" s="1">
        <v>79</v>
      </c>
      <c r="F444" s="1">
        <v>10</v>
      </c>
      <c r="G444" s="1">
        <v>10</v>
      </c>
      <c r="H444" s="1">
        <v>99</v>
      </c>
      <c r="I444" s="5">
        <f t="shared" si="18"/>
        <v>79.797979797979792</v>
      </c>
      <c r="J444" s="5">
        <f t="shared" si="19"/>
        <v>10.1010101010101</v>
      </c>
      <c r="K444" s="5">
        <f t="shared" si="20"/>
        <v>10.1010101010101</v>
      </c>
    </row>
    <row r="445" spans="1:11" s="3" customFormat="1">
      <c r="A445" s="1">
        <v>2014</v>
      </c>
      <c r="B445" s="2" t="s">
        <v>59</v>
      </c>
      <c r="C445" s="2" t="s">
        <v>75</v>
      </c>
      <c r="D445" s="1">
        <v>3</v>
      </c>
      <c r="E445" s="1">
        <v>101</v>
      </c>
      <c r="F445" s="1">
        <v>9</v>
      </c>
      <c r="G445" s="1">
        <v>17</v>
      </c>
      <c r="H445" s="1">
        <v>127</v>
      </c>
      <c r="I445" s="5">
        <f t="shared" si="18"/>
        <v>79.527559055118104</v>
      </c>
      <c r="J445" s="5">
        <f t="shared" si="19"/>
        <v>7.0866141732283463</v>
      </c>
      <c r="K445" s="5">
        <f t="shared" si="20"/>
        <v>13.385826771653543</v>
      </c>
    </row>
    <row r="446" spans="1:11" s="3" customFormat="1">
      <c r="A446" s="1">
        <v>2014</v>
      </c>
      <c r="B446" s="2" t="s">
        <v>59</v>
      </c>
      <c r="C446" s="2" t="s">
        <v>75</v>
      </c>
      <c r="D446" s="1">
        <v>4</v>
      </c>
      <c r="E446" s="1">
        <v>176</v>
      </c>
      <c r="F446" s="1">
        <v>51</v>
      </c>
      <c r="G446" s="1">
        <v>39</v>
      </c>
      <c r="H446" s="1">
        <v>266</v>
      </c>
      <c r="I446" s="5">
        <f t="shared" si="18"/>
        <v>66.165413533834581</v>
      </c>
      <c r="J446" s="5">
        <f t="shared" si="19"/>
        <v>19.172932330827066</v>
      </c>
      <c r="K446" s="5">
        <f t="shared" si="20"/>
        <v>14.661654135338345</v>
      </c>
    </row>
    <row r="447" spans="1:11" s="3" customFormat="1">
      <c r="A447" s="1">
        <v>2014</v>
      </c>
      <c r="B447" s="2" t="s">
        <v>59</v>
      </c>
      <c r="C447" s="2" t="s">
        <v>76</v>
      </c>
      <c r="D447" s="1">
        <v>1</v>
      </c>
      <c r="E447" s="1">
        <v>45</v>
      </c>
      <c r="F447" s="1">
        <v>4</v>
      </c>
      <c r="G447" s="1">
        <v>10</v>
      </c>
      <c r="H447" s="1">
        <v>59</v>
      </c>
      <c r="I447" s="5">
        <f t="shared" si="18"/>
        <v>76.271186440677965</v>
      </c>
      <c r="J447" s="5">
        <f t="shared" si="19"/>
        <v>6.7796610169491522</v>
      </c>
      <c r="K447" s="5">
        <f t="shared" si="20"/>
        <v>16.949152542372882</v>
      </c>
    </row>
    <row r="448" spans="1:11" s="3" customFormat="1">
      <c r="A448" s="1">
        <v>2014</v>
      </c>
      <c r="B448" s="2" t="s">
        <v>59</v>
      </c>
      <c r="C448" s="2" t="s">
        <v>76</v>
      </c>
      <c r="D448" s="1">
        <v>2</v>
      </c>
      <c r="E448" s="1">
        <v>28</v>
      </c>
      <c r="F448" s="1">
        <v>12</v>
      </c>
      <c r="G448" s="1">
        <v>5</v>
      </c>
      <c r="H448" s="1">
        <v>45</v>
      </c>
      <c r="I448" s="5">
        <f t="shared" si="18"/>
        <v>62.222222222222221</v>
      </c>
      <c r="J448" s="5">
        <f t="shared" si="19"/>
        <v>26.666666666666668</v>
      </c>
      <c r="K448" s="5">
        <f t="shared" si="20"/>
        <v>11.111111111111111</v>
      </c>
    </row>
    <row r="449" spans="1:11" s="3" customFormat="1">
      <c r="A449" s="1">
        <v>2014</v>
      </c>
      <c r="B449" s="2" t="s">
        <v>59</v>
      </c>
      <c r="C449" s="2" t="s">
        <v>76</v>
      </c>
      <c r="D449" s="1">
        <v>3</v>
      </c>
      <c r="E449" s="1">
        <v>52</v>
      </c>
      <c r="F449" s="1">
        <v>29</v>
      </c>
      <c r="G449" s="1">
        <v>6</v>
      </c>
      <c r="H449" s="1">
        <v>87</v>
      </c>
      <c r="I449" s="5">
        <f t="shared" si="18"/>
        <v>59.770114942528735</v>
      </c>
      <c r="J449" s="5">
        <f t="shared" si="19"/>
        <v>33.333333333333336</v>
      </c>
      <c r="K449" s="5">
        <f t="shared" si="20"/>
        <v>6.8965517241379306</v>
      </c>
    </row>
    <row r="450" spans="1:11" s="3" customFormat="1">
      <c r="A450" s="1">
        <v>2014</v>
      </c>
      <c r="B450" s="2" t="s">
        <v>59</v>
      </c>
      <c r="C450" s="2" t="s">
        <v>76</v>
      </c>
      <c r="D450" s="1">
        <v>4</v>
      </c>
      <c r="E450" s="1">
        <v>39</v>
      </c>
      <c r="F450" s="1">
        <v>36</v>
      </c>
      <c r="G450" s="1">
        <v>14</v>
      </c>
      <c r="H450" s="1">
        <v>89</v>
      </c>
      <c r="I450" s="5">
        <f t="shared" si="18"/>
        <v>43.820224719101127</v>
      </c>
      <c r="J450" s="5">
        <f t="shared" si="19"/>
        <v>40.449438202247194</v>
      </c>
      <c r="K450" s="5">
        <f t="shared" si="20"/>
        <v>15.730337078651685</v>
      </c>
    </row>
    <row r="451" spans="1:11" s="3" customFormat="1">
      <c r="A451" s="1">
        <v>2014</v>
      </c>
      <c r="B451" s="2" t="s">
        <v>59</v>
      </c>
      <c r="C451" s="2" t="s">
        <v>77</v>
      </c>
      <c r="D451" s="1">
        <v>1</v>
      </c>
      <c r="E451" s="1">
        <v>62</v>
      </c>
      <c r="F451" s="1">
        <v>14</v>
      </c>
      <c r="G451" s="1">
        <v>6</v>
      </c>
      <c r="H451" s="1">
        <v>82</v>
      </c>
      <c r="I451" s="5">
        <f t="shared" ref="I451:I514" si="21">(E451*100)/H451</f>
        <v>75.609756097560975</v>
      </c>
      <c r="J451" s="5">
        <f t="shared" ref="J451:J514" si="22">(F451*100)/H451</f>
        <v>17.073170731707318</v>
      </c>
      <c r="K451" s="5">
        <f t="shared" ref="K451:K514" si="23">(G451*100)/H451</f>
        <v>7.3170731707317076</v>
      </c>
    </row>
    <row r="452" spans="1:11" s="3" customFormat="1">
      <c r="A452" s="1">
        <v>2014</v>
      </c>
      <c r="B452" s="2" t="s">
        <v>59</v>
      </c>
      <c r="C452" s="2" t="s">
        <v>77</v>
      </c>
      <c r="D452" s="1">
        <v>2</v>
      </c>
      <c r="E452" s="1">
        <v>50</v>
      </c>
      <c r="F452" s="1">
        <v>8</v>
      </c>
      <c r="G452" s="1">
        <v>7</v>
      </c>
      <c r="H452" s="1">
        <v>65</v>
      </c>
      <c r="I452" s="5">
        <f t="shared" si="21"/>
        <v>76.92307692307692</v>
      </c>
      <c r="J452" s="5">
        <f t="shared" si="22"/>
        <v>12.307692307692308</v>
      </c>
      <c r="K452" s="5">
        <f t="shared" si="23"/>
        <v>10.76923076923077</v>
      </c>
    </row>
    <row r="453" spans="1:11" s="3" customFormat="1">
      <c r="A453" s="1">
        <v>2014</v>
      </c>
      <c r="B453" s="2" t="s">
        <v>59</v>
      </c>
      <c r="C453" s="2" t="s">
        <v>77</v>
      </c>
      <c r="D453" s="1">
        <v>3</v>
      </c>
      <c r="E453" s="1">
        <v>53</v>
      </c>
      <c r="F453" s="1">
        <v>19</v>
      </c>
      <c r="G453" s="1">
        <v>10</v>
      </c>
      <c r="H453" s="1">
        <v>82</v>
      </c>
      <c r="I453" s="5">
        <f t="shared" si="21"/>
        <v>64.634146341463421</v>
      </c>
      <c r="J453" s="5">
        <f t="shared" si="22"/>
        <v>23.170731707317074</v>
      </c>
      <c r="K453" s="5">
        <f t="shared" si="23"/>
        <v>12.195121951219512</v>
      </c>
    </row>
    <row r="454" spans="1:11" s="3" customFormat="1">
      <c r="A454" s="1">
        <v>2014</v>
      </c>
      <c r="B454" s="2" t="s">
        <v>59</v>
      </c>
      <c r="C454" s="2" t="s">
        <v>77</v>
      </c>
      <c r="D454" s="1">
        <v>4</v>
      </c>
      <c r="E454" s="1">
        <v>40</v>
      </c>
      <c r="F454" s="1">
        <v>14</v>
      </c>
      <c r="G454" s="1">
        <v>18</v>
      </c>
      <c r="H454" s="1">
        <v>72</v>
      </c>
      <c r="I454" s="5">
        <f t="shared" si="21"/>
        <v>55.555555555555557</v>
      </c>
      <c r="J454" s="5">
        <f t="shared" si="22"/>
        <v>19.444444444444443</v>
      </c>
      <c r="K454" s="5">
        <f t="shared" si="23"/>
        <v>25</v>
      </c>
    </row>
    <row r="455" spans="1:11" s="3" customFormat="1">
      <c r="A455" s="1">
        <v>2014</v>
      </c>
      <c r="B455" s="2" t="s">
        <v>59</v>
      </c>
      <c r="C455" s="2" t="s">
        <v>78</v>
      </c>
      <c r="D455" s="1">
        <v>1</v>
      </c>
      <c r="E455" s="1">
        <v>67</v>
      </c>
      <c r="F455" s="1">
        <v>3</v>
      </c>
      <c r="G455" s="1">
        <v>12</v>
      </c>
      <c r="H455" s="1">
        <v>82</v>
      </c>
      <c r="I455" s="5">
        <f t="shared" si="21"/>
        <v>81.707317073170728</v>
      </c>
      <c r="J455" s="5">
        <f t="shared" si="22"/>
        <v>3.6585365853658538</v>
      </c>
      <c r="K455" s="5">
        <f t="shared" si="23"/>
        <v>14.634146341463415</v>
      </c>
    </row>
    <row r="456" spans="1:11" s="3" customFormat="1">
      <c r="A456" s="1">
        <v>2014</v>
      </c>
      <c r="B456" s="2" t="s">
        <v>59</v>
      </c>
      <c r="C456" s="2" t="s">
        <v>78</v>
      </c>
      <c r="D456" s="1">
        <v>2</v>
      </c>
      <c r="E456" s="1">
        <v>42</v>
      </c>
      <c r="F456" s="1">
        <v>10</v>
      </c>
      <c r="G456" s="1">
        <v>6</v>
      </c>
      <c r="H456" s="1">
        <v>58</v>
      </c>
      <c r="I456" s="5">
        <f t="shared" si="21"/>
        <v>72.41379310344827</v>
      </c>
      <c r="J456" s="5">
        <f t="shared" si="22"/>
        <v>17.241379310344829</v>
      </c>
      <c r="K456" s="5">
        <f t="shared" si="23"/>
        <v>10.344827586206897</v>
      </c>
    </row>
    <row r="457" spans="1:11" s="3" customFormat="1">
      <c r="A457" s="1">
        <v>2014</v>
      </c>
      <c r="B457" s="2" t="s">
        <v>59</v>
      </c>
      <c r="C457" s="2" t="s">
        <v>78</v>
      </c>
      <c r="D457" s="1">
        <v>3</v>
      </c>
      <c r="E457" s="1">
        <v>125</v>
      </c>
      <c r="F457" s="1">
        <v>20</v>
      </c>
      <c r="G457" s="1">
        <v>10</v>
      </c>
      <c r="H457" s="1">
        <v>155</v>
      </c>
      <c r="I457" s="5">
        <f t="shared" si="21"/>
        <v>80.645161290322577</v>
      </c>
      <c r="J457" s="5">
        <f t="shared" si="22"/>
        <v>12.903225806451612</v>
      </c>
      <c r="K457" s="5">
        <f t="shared" si="23"/>
        <v>6.4516129032258061</v>
      </c>
    </row>
    <row r="458" spans="1:11" s="3" customFormat="1">
      <c r="A458" s="1">
        <v>2014</v>
      </c>
      <c r="B458" s="2" t="s">
        <v>59</v>
      </c>
      <c r="C458" s="2" t="s">
        <v>78</v>
      </c>
      <c r="D458" s="1">
        <v>4</v>
      </c>
      <c r="E458" s="1">
        <v>138</v>
      </c>
      <c r="F458" s="1">
        <v>50</v>
      </c>
      <c r="G458" s="1">
        <v>28</v>
      </c>
      <c r="H458" s="1">
        <v>216</v>
      </c>
      <c r="I458" s="5">
        <f t="shared" si="21"/>
        <v>63.888888888888886</v>
      </c>
      <c r="J458" s="5">
        <f t="shared" si="22"/>
        <v>23.148148148148149</v>
      </c>
      <c r="K458" s="5">
        <f t="shared" si="23"/>
        <v>12.962962962962964</v>
      </c>
    </row>
    <row r="459" spans="1:11" s="3" customFormat="1">
      <c r="A459" s="1">
        <v>2014</v>
      </c>
      <c r="B459" s="2" t="s">
        <v>59</v>
      </c>
      <c r="C459" s="2" t="s">
        <v>79</v>
      </c>
      <c r="D459" s="1">
        <v>1</v>
      </c>
      <c r="E459" s="1">
        <v>79</v>
      </c>
      <c r="F459" s="1">
        <v>9</v>
      </c>
      <c r="G459" s="1">
        <v>15</v>
      </c>
      <c r="H459" s="1">
        <v>103</v>
      </c>
      <c r="I459" s="5">
        <f t="shared" si="21"/>
        <v>76.699029126213588</v>
      </c>
      <c r="J459" s="5">
        <f t="shared" si="22"/>
        <v>8.7378640776699026</v>
      </c>
      <c r="K459" s="5">
        <f t="shared" si="23"/>
        <v>14.563106796116505</v>
      </c>
    </row>
    <row r="460" spans="1:11" s="3" customFormat="1">
      <c r="A460" s="1">
        <v>2014</v>
      </c>
      <c r="B460" s="2" t="s">
        <v>59</v>
      </c>
      <c r="C460" s="2" t="s">
        <v>79</v>
      </c>
      <c r="D460" s="1">
        <v>2</v>
      </c>
      <c r="E460" s="1">
        <v>57</v>
      </c>
      <c r="F460" s="1">
        <v>17</v>
      </c>
      <c r="G460" s="1">
        <v>5</v>
      </c>
      <c r="H460" s="1">
        <v>79</v>
      </c>
      <c r="I460" s="5">
        <f t="shared" si="21"/>
        <v>72.151898734177209</v>
      </c>
      <c r="J460" s="5">
        <f t="shared" si="22"/>
        <v>21.518987341772153</v>
      </c>
      <c r="K460" s="5">
        <f t="shared" si="23"/>
        <v>6.3291139240506329</v>
      </c>
    </row>
    <row r="461" spans="1:11" s="3" customFormat="1">
      <c r="A461" s="1">
        <v>2014</v>
      </c>
      <c r="B461" s="2" t="s">
        <v>59</v>
      </c>
      <c r="C461" s="2" t="s">
        <v>79</v>
      </c>
      <c r="D461" s="1">
        <v>3</v>
      </c>
      <c r="E461" s="1">
        <v>58</v>
      </c>
      <c r="F461" s="1">
        <v>14</v>
      </c>
      <c r="G461" s="1">
        <v>14</v>
      </c>
      <c r="H461" s="1">
        <v>86</v>
      </c>
      <c r="I461" s="5">
        <f t="shared" si="21"/>
        <v>67.441860465116278</v>
      </c>
      <c r="J461" s="5">
        <f t="shared" si="22"/>
        <v>16.279069767441861</v>
      </c>
      <c r="K461" s="5">
        <f t="shared" si="23"/>
        <v>16.279069767441861</v>
      </c>
    </row>
    <row r="462" spans="1:11" s="3" customFormat="1">
      <c r="A462" s="1">
        <v>2014</v>
      </c>
      <c r="B462" s="2" t="s">
        <v>59</v>
      </c>
      <c r="C462" s="2" t="s">
        <v>79</v>
      </c>
      <c r="D462" s="1">
        <v>4</v>
      </c>
      <c r="E462" s="1">
        <v>84</v>
      </c>
      <c r="F462" s="1">
        <v>15</v>
      </c>
      <c r="G462" s="1">
        <v>38</v>
      </c>
      <c r="H462" s="1">
        <v>137</v>
      </c>
      <c r="I462" s="5">
        <f t="shared" si="21"/>
        <v>61.313868613138688</v>
      </c>
      <c r="J462" s="5">
        <f t="shared" si="22"/>
        <v>10.948905109489051</v>
      </c>
      <c r="K462" s="5">
        <f t="shared" si="23"/>
        <v>27.737226277372262</v>
      </c>
    </row>
    <row r="463" spans="1:11" s="3" customFormat="1">
      <c r="A463" s="1">
        <v>2014</v>
      </c>
      <c r="B463" s="2" t="s">
        <v>59</v>
      </c>
      <c r="C463" s="2" t="s">
        <v>80</v>
      </c>
      <c r="D463" s="1">
        <v>1</v>
      </c>
      <c r="E463" s="1">
        <v>156</v>
      </c>
      <c r="F463" s="1">
        <v>13</v>
      </c>
      <c r="G463" s="1">
        <v>36</v>
      </c>
      <c r="H463" s="1">
        <v>205</v>
      </c>
      <c r="I463" s="5">
        <f t="shared" si="21"/>
        <v>76.097560975609753</v>
      </c>
      <c r="J463" s="5">
        <f t="shared" si="22"/>
        <v>6.3414634146341466</v>
      </c>
      <c r="K463" s="5">
        <f t="shared" si="23"/>
        <v>17.560975609756099</v>
      </c>
    </row>
    <row r="464" spans="1:11" s="3" customFormat="1">
      <c r="A464" s="1">
        <v>2014</v>
      </c>
      <c r="B464" s="2" t="s">
        <v>59</v>
      </c>
      <c r="C464" s="2" t="s">
        <v>80</v>
      </c>
      <c r="D464" s="1">
        <v>2</v>
      </c>
      <c r="E464" s="1">
        <v>114</v>
      </c>
      <c r="F464" s="1">
        <v>9</v>
      </c>
      <c r="G464" s="1">
        <v>15</v>
      </c>
      <c r="H464" s="1">
        <v>138</v>
      </c>
      <c r="I464" s="5">
        <f t="shared" si="21"/>
        <v>82.608695652173907</v>
      </c>
      <c r="J464" s="5">
        <f t="shared" si="22"/>
        <v>6.5217391304347823</v>
      </c>
      <c r="K464" s="5">
        <f t="shared" si="23"/>
        <v>10.869565217391305</v>
      </c>
    </row>
    <row r="465" spans="1:11" s="3" customFormat="1">
      <c r="A465" s="1">
        <v>2014</v>
      </c>
      <c r="B465" s="2" t="s">
        <v>59</v>
      </c>
      <c r="C465" s="2" t="s">
        <v>80</v>
      </c>
      <c r="D465" s="1">
        <v>3</v>
      </c>
      <c r="E465" s="1">
        <v>153</v>
      </c>
      <c r="F465" s="1">
        <v>41</v>
      </c>
      <c r="G465" s="1">
        <v>20</v>
      </c>
      <c r="H465" s="1">
        <v>214</v>
      </c>
      <c r="I465" s="5">
        <f t="shared" si="21"/>
        <v>71.495327102803742</v>
      </c>
      <c r="J465" s="5">
        <f t="shared" si="22"/>
        <v>19.158878504672899</v>
      </c>
      <c r="K465" s="5">
        <f t="shared" si="23"/>
        <v>9.3457943925233646</v>
      </c>
    </row>
    <row r="466" spans="1:11" s="3" customFormat="1">
      <c r="A466" s="1">
        <v>2014</v>
      </c>
      <c r="B466" s="2" t="s">
        <v>59</v>
      </c>
      <c r="C466" s="2" t="s">
        <v>80</v>
      </c>
      <c r="D466" s="1">
        <v>4</v>
      </c>
      <c r="E466" s="1">
        <v>127</v>
      </c>
      <c r="F466" s="1">
        <v>42</v>
      </c>
      <c r="G466" s="1">
        <v>32</v>
      </c>
      <c r="H466" s="1">
        <v>201</v>
      </c>
      <c r="I466" s="5">
        <f t="shared" si="21"/>
        <v>63.184079601990049</v>
      </c>
      <c r="J466" s="5">
        <f t="shared" si="22"/>
        <v>20.895522388059703</v>
      </c>
      <c r="K466" s="5">
        <f t="shared" si="23"/>
        <v>15.920398009950249</v>
      </c>
    </row>
    <row r="467" spans="1:11" s="3" customFormat="1">
      <c r="A467" s="1">
        <v>2014</v>
      </c>
      <c r="B467" s="2" t="s">
        <v>59</v>
      </c>
      <c r="C467" s="2" t="s">
        <v>81</v>
      </c>
      <c r="D467" s="1">
        <v>1</v>
      </c>
      <c r="E467" s="1">
        <v>73</v>
      </c>
      <c r="F467" s="1">
        <v>7</v>
      </c>
      <c r="G467" s="1">
        <v>13</v>
      </c>
      <c r="H467" s="1">
        <v>93</v>
      </c>
      <c r="I467" s="5">
        <f t="shared" si="21"/>
        <v>78.494623655913983</v>
      </c>
      <c r="J467" s="5">
        <f t="shared" si="22"/>
        <v>7.5268817204301079</v>
      </c>
      <c r="K467" s="5">
        <f t="shared" si="23"/>
        <v>13.978494623655914</v>
      </c>
    </row>
    <row r="468" spans="1:11" s="3" customFormat="1">
      <c r="A468" s="1">
        <v>2014</v>
      </c>
      <c r="B468" s="2" t="s">
        <v>59</v>
      </c>
      <c r="C468" s="2" t="s">
        <v>81</v>
      </c>
      <c r="D468" s="1">
        <v>2</v>
      </c>
      <c r="E468" s="1">
        <v>74</v>
      </c>
      <c r="F468" s="1">
        <v>11</v>
      </c>
      <c r="G468" s="1">
        <v>7</v>
      </c>
      <c r="H468" s="1">
        <v>92</v>
      </c>
      <c r="I468" s="5">
        <f t="shared" si="21"/>
        <v>80.434782608695656</v>
      </c>
      <c r="J468" s="5">
        <f t="shared" si="22"/>
        <v>11.956521739130435</v>
      </c>
      <c r="K468" s="5">
        <f t="shared" si="23"/>
        <v>7.6086956521739131</v>
      </c>
    </row>
    <row r="469" spans="1:11" s="3" customFormat="1">
      <c r="A469" s="1">
        <v>2014</v>
      </c>
      <c r="B469" s="2" t="s">
        <v>59</v>
      </c>
      <c r="C469" s="2" t="s">
        <v>81</v>
      </c>
      <c r="D469" s="1">
        <v>3</v>
      </c>
      <c r="E469" s="1">
        <v>63</v>
      </c>
      <c r="F469" s="1">
        <v>13</v>
      </c>
      <c r="G469" s="1">
        <v>9</v>
      </c>
      <c r="H469" s="1">
        <v>85</v>
      </c>
      <c r="I469" s="5">
        <f t="shared" si="21"/>
        <v>74.117647058823536</v>
      </c>
      <c r="J469" s="5">
        <f t="shared" si="22"/>
        <v>15.294117647058824</v>
      </c>
      <c r="K469" s="5">
        <f t="shared" si="23"/>
        <v>10.588235294117647</v>
      </c>
    </row>
    <row r="470" spans="1:11" s="3" customFormat="1">
      <c r="A470" s="1">
        <v>2014</v>
      </c>
      <c r="B470" s="2" t="s">
        <v>59</v>
      </c>
      <c r="C470" s="2" t="s">
        <v>81</v>
      </c>
      <c r="D470" s="1">
        <v>4</v>
      </c>
      <c r="E470" s="1">
        <v>105</v>
      </c>
      <c r="F470" s="1">
        <v>23</v>
      </c>
      <c r="G470" s="1">
        <v>22</v>
      </c>
      <c r="H470" s="1">
        <v>150</v>
      </c>
      <c r="I470" s="5">
        <f t="shared" si="21"/>
        <v>70</v>
      </c>
      <c r="J470" s="5">
        <f t="shared" si="22"/>
        <v>15.333333333333334</v>
      </c>
      <c r="K470" s="5">
        <f t="shared" si="23"/>
        <v>14.666666666666666</v>
      </c>
    </row>
    <row r="471" spans="1:11" s="3" customFormat="1">
      <c r="A471" s="1">
        <v>2014</v>
      </c>
      <c r="B471" s="2" t="s">
        <v>59</v>
      </c>
      <c r="C471" s="2" t="s">
        <v>82</v>
      </c>
      <c r="D471" s="1">
        <v>1</v>
      </c>
      <c r="E471" s="1">
        <v>36</v>
      </c>
      <c r="F471" s="1">
        <v>9</v>
      </c>
      <c r="G471" s="1">
        <v>11</v>
      </c>
      <c r="H471" s="1">
        <v>56</v>
      </c>
      <c r="I471" s="5">
        <f t="shared" si="21"/>
        <v>64.285714285714292</v>
      </c>
      <c r="J471" s="5">
        <f t="shared" si="22"/>
        <v>16.071428571428573</v>
      </c>
      <c r="K471" s="5">
        <f t="shared" si="23"/>
        <v>19.642857142857142</v>
      </c>
    </row>
    <row r="472" spans="1:11" s="3" customFormat="1">
      <c r="A472" s="1">
        <v>2014</v>
      </c>
      <c r="B472" s="2" t="s">
        <v>59</v>
      </c>
      <c r="C472" s="2" t="s">
        <v>82</v>
      </c>
      <c r="D472" s="1">
        <v>2</v>
      </c>
      <c r="E472" s="1">
        <v>11</v>
      </c>
      <c r="F472" s="1">
        <v>15</v>
      </c>
      <c r="G472" s="1">
        <v>6</v>
      </c>
      <c r="H472" s="1">
        <v>32</v>
      </c>
      <c r="I472" s="5">
        <f t="shared" si="21"/>
        <v>34.375</v>
      </c>
      <c r="J472" s="5">
        <f t="shared" si="22"/>
        <v>46.875</v>
      </c>
      <c r="K472" s="5">
        <f t="shared" si="23"/>
        <v>18.75</v>
      </c>
    </row>
    <row r="473" spans="1:11" s="3" customFormat="1">
      <c r="A473" s="1">
        <v>2014</v>
      </c>
      <c r="B473" s="2" t="s">
        <v>59</v>
      </c>
      <c r="C473" s="2" t="s">
        <v>82</v>
      </c>
      <c r="D473" s="1">
        <v>3</v>
      </c>
      <c r="E473" s="1">
        <v>35</v>
      </c>
      <c r="F473" s="1">
        <v>18</v>
      </c>
      <c r="G473" s="1">
        <v>17</v>
      </c>
      <c r="H473" s="1">
        <v>70</v>
      </c>
      <c r="I473" s="5">
        <f t="shared" si="21"/>
        <v>50</v>
      </c>
      <c r="J473" s="5">
        <f t="shared" si="22"/>
        <v>25.714285714285715</v>
      </c>
      <c r="K473" s="5">
        <f t="shared" si="23"/>
        <v>24.285714285714285</v>
      </c>
    </row>
    <row r="474" spans="1:11" s="3" customFormat="1">
      <c r="A474" s="1">
        <v>2014</v>
      </c>
      <c r="B474" s="2" t="s">
        <v>59</v>
      </c>
      <c r="C474" s="2" t="s">
        <v>82</v>
      </c>
      <c r="D474" s="1">
        <v>4</v>
      </c>
      <c r="E474" s="1">
        <v>64</v>
      </c>
      <c r="F474" s="1">
        <v>29</v>
      </c>
      <c r="G474" s="1">
        <v>20</v>
      </c>
      <c r="H474" s="1">
        <v>113</v>
      </c>
      <c r="I474" s="5">
        <f t="shared" si="21"/>
        <v>56.637168141592923</v>
      </c>
      <c r="J474" s="5">
        <f t="shared" si="22"/>
        <v>25.663716814159294</v>
      </c>
      <c r="K474" s="5">
        <f t="shared" si="23"/>
        <v>17.699115044247787</v>
      </c>
    </row>
    <row r="475" spans="1:11" s="3" customFormat="1">
      <c r="A475" s="1">
        <v>2014</v>
      </c>
      <c r="B475" s="2" t="s">
        <v>59</v>
      </c>
      <c r="C475" s="2" t="s">
        <v>83</v>
      </c>
      <c r="D475" s="1">
        <v>1</v>
      </c>
      <c r="E475" s="1">
        <v>128</v>
      </c>
      <c r="F475" s="1">
        <v>15</v>
      </c>
      <c r="G475" s="1">
        <v>16</v>
      </c>
      <c r="H475" s="1">
        <v>159</v>
      </c>
      <c r="I475" s="5">
        <f t="shared" si="21"/>
        <v>80.503144654088047</v>
      </c>
      <c r="J475" s="5">
        <f t="shared" si="22"/>
        <v>9.433962264150944</v>
      </c>
      <c r="K475" s="5">
        <f t="shared" si="23"/>
        <v>10.062893081761006</v>
      </c>
    </row>
    <row r="476" spans="1:11" s="3" customFormat="1">
      <c r="A476" s="1">
        <v>2014</v>
      </c>
      <c r="B476" s="2" t="s">
        <v>59</v>
      </c>
      <c r="C476" s="2" t="s">
        <v>83</v>
      </c>
      <c r="D476" s="1">
        <v>2</v>
      </c>
      <c r="E476" s="1">
        <v>133</v>
      </c>
      <c r="F476" s="1">
        <v>12</v>
      </c>
      <c r="G476" s="1">
        <v>20</v>
      </c>
      <c r="H476" s="1">
        <v>165</v>
      </c>
      <c r="I476" s="5">
        <f t="shared" si="21"/>
        <v>80.606060606060609</v>
      </c>
      <c r="J476" s="5">
        <f t="shared" si="22"/>
        <v>7.2727272727272725</v>
      </c>
      <c r="K476" s="5">
        <f t="shared" si="23"/>
        <v>12.121212121212121</v>
      </c>
    </row>
    <row r="477" spans="1:11" s="3" customFormat="1">
      <c r="A477" s="1">
        <v>2014</v>
      </c>
      <c r="B477" s="2" t="s">
        <v>59</v>
      </c>
      <c r="C477" s="2" t="s">
        <v>83</v>
      </c>
      <c r="D477" s="1">
        <v>3</v>
      </c>
      <c r="E477" s="1">
        <v>129</v>
      </c>
      <c r="F477" s="1">
        <v>15</v>
      </c>
      <c r="G477" s="1">
        <v>15</v>
      </c>
      <c r="H477" s="1">
        <v>159</v>
      </c>
      <c r="I477" s="5">
        <f t="shared" si="21"/>
        <v>81.132075471698116</v>
      </c>
      <c r="J477" s="5">
        <f t="shared" si="22"/>
        <v>9.433962264150944</v>
      </c>
      <c r="K477" s="5">
        <f t="shared" si="23"/>
        <v>9.433962264150944</v>
      </c>
    </row>
    <row r="478" spans="1:11" s="3" customFormat="1">
      <c r="A478" s="1">
        <v>2014</v>
      </c>
      <c r="B478" s="2" t="s">
        <v>59</v>
      </c>
      <c r="C478" s="2" t="s">
        <v>83</v>
      </c>
      <c r="D478" s="1">
        <v>4</v>
      </c>
      <c r="E478" s="1">
        <v>153</v>
      </c>
      <c r="F478" s="1">
        <v>22</v>
      </c>
      <c r="G478" s="1">
        <v>46</v>
      </c>
      <c r="H478" s="1">
        <v>221</v>
      </c>
      <c r="I478" s="5">
        <f t="shared" si="21"/>
        <v>69.230769230769226</v>
      </c>
      <c r="J478" s="5">
        <f t="shared" si="22"/>
        <v>9.9547511312217196</v>
      </c>
      <c r="K478" s="5">
        <f t="shared" si="23"/>
        <v>20.81447963800905</v>
      </c>
    </row>
    <row r="479" spans="1:11" s="3" customFormat="1">
      <c r="A479" s="1">
        <v>2014</v>
      </c>
      <c r="B479" s="2" t="s">
        <v>59</v>
      </c>
      <c r="C479" s="2" t="s">
        <v>84</v>
      </c>
      <c r="D479" s="1">
        <v>1</v>
      </c>
      <c r="E479" s="1">
        <v>1</v>
      </c>
      <c r="F479" s="1">
        <v>0</v>
      </c>
      <c r="G479" s="1">
        <v>0</v>
      </c>
      <c r="H479" s="1">
        <v>1</v>
      </c>
      <c r="I479" s="5">
        <f t="shared" si="21"/>
        <v>100</v>
      </c>
      <c r="J479" s="5">
        <f t="shared" si="22"/>
        <v>0</v>
      </c>
      <c r="K479" s="5">
        <f t="shared" si="23"/>
        <v>0</v>
      </c>
    </row>
    <row r="480" spans="1:11" s="3" customFormat="1">
      <c r="A480" s="1">
        <v>2014</v>
      </c>
      <c r="B480" s="2" t="s">
        <v>59</v>
      </c>
      <c r="C480" s="2" t="s">
        <v>84</v>
      </c>
      <c r="D480" s="1">
        <v>2</v>
      </c>
      <c r="E480" s="1">
        <v>4</v>
      </c>
      <c r="F480" s="1">
        <v>2</v>
      </c>
      <c r="G480" s="1">
        <v>2</v>
      </c>
      <c r="H480" s="1">
        <v>8</v>
      </c>
      <c r="I480" s="5">
        <f t="shared" si="21"/>
        <v>50</v>
      </c>
      <c r="J480" s="5">
        <f t="shared" si="22"/>
        <v>25</v>
      </c>
      <c r="K480" s="5">
        <f t="shared" si="23"/>
        <v>25</v>
      </c>
    </row>
    <row r="481" spans="1:11" s="3" customFormat="1">
      <c r="A481" s="1">
        <v>2014</v>
      </c>
      <c r="B481" s="2" t="s">
        <v>59</v>
      </c>
      <c r="C481" s="2" t="s">
        <v>84</v>
      </c>
      <c r="D481" s="1">
        <v>3</v>
      </c>
      <c r="E481" s="1">
        <v>3</v>
      </c>
      <c r="F481" s="1">
        <v>0</v>
      </c>
      <c r="G481" s="1">
        <v>1</v>
      </c>
      <c r="H481" s="1">
        <v>4</v>
      </c>
      <c r="I481" s="5">
        <f t="shared" si="21"/>
        <v>75</v>
      </c>
      <c r="J481" s="5">
        <f t="shared" si="22"/>
        <v>0</v>
      </c>
      <c r="K481" s="5">
        <f t="shared" si="23"/>
        <v>25</v>
      </c>
    </row>
    <row r="482" spans="1:11" s="3" customFormat="1">
      <c r="A482" s="1">
        <v>2014</v>
      </c>
      <c r="B482" s="2" t="s">
        <v>59</v>
      </c>
      <c r="C482" s="2" t="s">
        <v>84</v>
      </c>
      <c r="D482" s="1">
        <v>4</v>
      </c>
      <c r="E482" s="1">
        <v>11</v>
      </c>
      <c r="F482" s="1">
        <v>2</v>
      </c>
      <c r="G482" s="1">
        <v>2</v>
      </c>
      <c r="H482" s="1">
        <v>15</v>
      </c>
      <c r="I482" s="5">
        <f t="shared" si="21"/>
        <v>73.333333333333329</v>
      </c>
      <c r="J482" s="5">
        <f t="shared" si="22"/>
        <v>13.333333333333334</v>
      </c>
      <c r="K482" s="5">
        <f t="shared" si="23"/>
        <v>13.333333333333334</v>
      </c>
    </row>
    <row r="483" spans="1:11" s="3" customFormat="1">
      <c r="A483" s="1">
        <v>2014</v>
      </c>
      <c r="B483" s="2" t="s">
        <v>59</v>
      </c>
      <c r="C483" s="2" t="s">
        <v>85</v>
      </c>
      <c r="D483" s="1">
        <v>1</v>
      </c>
      <c r="E483" s="1">
        <v>111</v>
      </c>
      <c r="F483" s="1">
        <v>11</v>
      </c>
      <c r="G483" s="1">
        <v>44</v>
      </c>
      <c r="H483" s="1">
        <v>166</v>
      </c>
      <c r="I483" s="5">
        <f t="shared" si="21"/>
        <v>66.867469879518069</v>
      </c>
      <c r="J483" s="5">
        <f t="shared" si="22"/>
        <v>6.6265060240963853</v>
      </c>
      <c r="K483" s="5">
        <f t="shared" si="23"/>
        <v>26.506024096385541</v>
      </c>
    </row>
    <row r="484" spans="1:11" s="3" customFormat="1">
      <c r="A484" s="1">
        <v>2014</v>
      </c>
      <c r="B484" s="2" t="s">
        <v>59</v>
      </c>
      <c r="C484" s="2" t="s">
        <v>85</v>
      </c>
      <c r="D484" s="1">
        <v>2</v>
      </c>
      <c r="E484" s="1">
        <v>137</v>
      </c>
      <c r="F484" s="1">
        <v>14</v>
      </c>
      <c r="G484" s="1">
        <v>20</v>
      </c>
      <c r="H484" s="1">
        <v>171</v>
      </c>
      <c r="I484" s="5">
        <f t="shared" si="21"/>
        <v>80.116959064327489</v>
      </c>
      <c r="J484" s="5">
        <f t="shared" si="22"/>
        <v>8.1871345029239766</v>
      </c>
      <c r="K484" s="5">
        <f t="shared" si="23"/>
        <v>11.695906432748538</v>
      </c>
    </row>
    <row r="485" spans="1:11" s="3" customFormat="1">
      <c r="A485" s="1">
        <v>2014</v>
      </c>
      <c r="B485" s="2" t="s">
        <v>59</v>
      </c>
      <c r="C485" s="2" t="s">
        <v>85</v>
      </c>
      <c r="D485" s="1">
        <v>3</v>
      </c>
      <c r="E485" s="1">
        <v>116</v>
      </c>
      <c r="F485" s="1">
        <v>24</v>
      </c>
      <c r="G485" s="1">
        <v>35</v>
      </c>
      <c r="H485" s="1">
        <v>175</v>
      </c>
      <c r="I485" s="5">
        <f t="shared" si="21"/>
        <v>66.285714285714292</v>
      </c>
      <c r="J485" s="5">
        <f t="shared" si="22"/>
        <v>13.714285714285714</v>
      </c>
      <c r="K485" s="5">
        <f t="shared" si="23"/>
        <v>20</v>
      </c>
    </row>
    <row r="486" spans="1:11" s="3" customFormat="1">
      <c r="A486" s="1">
        <v>2014</v>
      </c>
      <c r="B486" s="2" t="s">
        <v>59</v>
      </c>
      <c r="C486" s="2" t="s">
        <v>85</v>
      </c>
      <c r="D486" s="1">
        <v>4</v>
      </c>
      <c r="E486" s="1">
        <v>173</v>
      </c>
      <c r="F486" s="1">
        <v>32</v>
      </c>
      <c r="G486" s="1">
        <v>51</v>
      </c>
      <c r="H486" s="1">
        <v>256</v>
      </c>
      <c r="I486" s="5">
        <f t="shared" si="21"/>
        <v>67.578125</v>
      </c>
      <c r="J486" s="5">
        <f t="shared" si="22"/>
        <v>12.5</v>
      </c>
      <c r="K486" s="5">
        <f t="shared" si="23"/>
        <v>19.921875</v>
      </c>
    </row>
    <row r="487" spans="1:11" s="3" customFormat="1">
      <c r="A487" s="1">
        <v>2014</v>
      </c>
      <c r="B487" s="2" t="s">
        <v>59</v>
      </c>
      <c r="C487" s="2" t="s">
        <v>86</v>
      </c>
      <c r="D487" s="1">
        <v>1</v>
      </c>
      <c r="E487" s="1">
        <v>66</v>
      </c>
      <c r="F487" s="1">
        <v>11</v>
      </c>
      <c r="G487" s="1">
        <v>11</v>
      </c>
      <c r="H487" s="1">
        <v>88</v>
      </c>
      <c r="I487" s="5">
        <f t="shared" si="21"/>
        <v>75</v>
      </c>
      <c r="J487" s="5">
        <f t="shared" si="22"/>
        <v>12.5</v>
      </c>
      <c r="K487" s="5">
        <f t="shared" si="23"/>
        <v>12.5</v>
      </c>
    </row>
    <row r="488" spans="1:11" s="3" customFormat="1">
      <c r="A488" s="1">
        <v>2014</v>
      </c>
      <c r="B488" s="2" t="s">
        <v>59</v>
      </c>
      <c r="C488" s="2" t="s">
        <v>86</v>
      </c>
      <c r="D488" s="1">
        <v>2</v>
      </c>
      <c r="E488" s="1">
        <v>61</v>
      </c>
      <c r="F488" s="1">
        <v>11</v>
      </c>
      <c r="G488" s="1">
        <v>9</v>
      </c>
      <c r="H488" s="1">
        <v>81</v>
      </c>
      <c r="I488" s="5">
        <f t="shared" si="21"/>
        <v>75.308641975308646</v>
      </c>
      <c r="J488" s="5">
        <f t="shared" si="22"/>
        <v>13.580246913580247</v>
      </c>
      <c r="K488" s="5">
        <f t="shared" si="23"/>
        <v>11.111111111111111</v>
      </c>
    </row>
    <row r="489" spans="1:11" s="3" customFormat="1">
      <c r="A489" s="1">
        <v>2014</v>
      </c>
      <c r="B489" s="2" t="s">
        <v>59</v>
      </c>
      <c r="C489" s="2" t="s">
        <v>86</v>
      </c>
      <c r="D489" s="1">
        <v>3</v>
      </c>
      <c r="E489" s="1">
        <v>49</v>
      </c>
      <c r="F489" s="1">
        <v>11</v>
      </c>
      <c r="G489" s="1">
        <v>7</v>
      </c>
      <c r="H489" s="1">
        <v>67</v>
      </c>
      <c r="I489" s="5">
        <f t="shared" si="21"/>
        <v>73.134328358208961</v>
      </c>
      <c r="J489" s="5">
        <f t="shared" si="22"/>
        <v>16.417910447761194</v>
      </c>
      <c r="K489" s="5">
        <f t="shared" si="23"/>
        <v>10.447761194029852</v>
      </c>
    </row>
    <row r="490" spans="1:11" s="3" customFormat="1">
      <c r="A490" s="1">
        <v>2014</v>
      </c>
      <c r="B490" s="2" t="s">
        <v>59</v>
      </c>
      <c r="C490" s="2" t="s">
        <v>86</v>
      </c>
      <c r="D490" s="1">
        <v>4</v>
      </c>
      <c r="E490" s="1">
        <v>60</v>
      </c>
      <c r="F490" s="1">
        <v>17</v>
      </c>
      <c r="G490" s="1">
        <v>34</v>
      </c>
      <c r="H490" s="1">
        <v>111</v>
      </c>
      <c r="I490" s="5">
        <f t="shared" si="21"/>
        <v>54.054054054054056</v>
      </c>
      <c r="J490" s="5">
        <f t="shared" si="22"/>
        <v>15.315315315315315</v>
      </c>
      <c r="K490" s="5">
        <f t="shared" si="23"/>
        <v>30.63063063063063</v>
      </c>
    </row>
    <row r="491" spans="1:11" s="3" customFormat="1">
      <c r="A491" s="1">
        <v>2014</v>
      </c>
      <c r="B491" s="2" t="s">
        <v>59</v>
      </c>
      <c r="C491" s="2" t="s">
        <v>87</v>
      </c>
      <c r="D491" s="1">
        <v>1</v>
      </c>
      <c r="E491" s="1">
        <v>240</v>
      </c>
      <c r="F491" s="1">
        <v>24</v>
      </c>
      <c r="G491" s="1">
        <v>21</v>
      </c>
      <c r="H491" s="1">
        <v>285</v>
      </c>
      <c r="I491" s="5">
        <f t="shared" si="21"/>
        <v>84.21052631578948</v>
      </c>
      <c r="J491" s="5">
        <f t="shared" si="22"/>
        <v>8.4210526315789469</v>
      </c>
      <c r="K491" s="5">
        <f t="shared" si="23"/>
        <v>7.3684210526315788</v>
      </c>
    </row>
    <row r="492" spans="1:11" s="3" customFormat="1">
      <c r="A492" s="1">
        <v>2014</v>
      </c>
      <c r="B492" s="2" t="s">
        <v>59</v>
      </c>
      <c r="C492" s="2" t="s">
        <v>87</v>
      </c>
      <c r="D492" s="1">
        <v>2</v>
      </c>
      <c r="E492" s="1">
        <v>212</v>
      </c>
      <c r="F492" s="1">
        <v>31</v>
      </c>
      <c r="G492" s="1">
        <v>30</v>
      </c>
      <c r="H492" s="1">
        <v>273</v>
      </c>
      <c r="I492" s="5">
        <f t="shared" si="21"/>
        <v>77.65567765567765</v>
      </c>
      <c r="J492" s="5">
        <f t="shared" si="22"/>
        <v>11.355311355311356</v>
      </c>
      <c r="K492" s="5">
        <f t="shared" si="23"/>
        <v>10.989010989010989</v>
      </c>
    </row>
    <row r="493" spans="1:11" s="3" customFormat="1">
      <c r="A493" s="1">
        <v>2014</v>
      </c>
      <c r="B493" s="2" t="s">
        <v>59</v>
      </c>
      <c r="C493" s="2" t="s">
        <v>87</v>
      </c>
      <c r="D493" s="1">
        <v>3</v>
      </c>
      <c r="E493" s="1">
        <v>261</v>
      </c>
      <c r="F493" s="1">
        <v>46</v>
      </c>
      <c r="G493" s="1">
        <v>25</v>
      </c>
      <c r="H493" s="1">
        <v>332</v>
      </c>
      <c r="I493" s="5">
        <f t="shared" si="21"/>
        <v>78.614457831325296</v>
      </c>
      <c r="J493" s="5">
        <f t="shared" si="22"/>
        <v>13.855421686746988</v>
      </c>
      <c r="K493" s="5">
        <f t="shared" si="23"/>
        <v>7.5301204819277112</v>
      </c>
    </row>
    <row r="494" spans="1:11" s="3" customFormat="1">
      <c r="A494" s="1">
        <v>2014</v>
      </c>
      <c r="B494" s="2" t="s">
        <v>59</v>
      </c>
      <c r="C494" s="2" t="s">
        <v>87</v>
      </c>
      <c r="D494" s="1">
        <v>4</v>
      </c>
      <c r="E494" s="1">
        <v>317</v>
      </c>
      <c r="F494" s="1">
        <v>88</v>
      </c>
      <c r="G494" s="1">
        <v>81</v>
      </c>
      <c r="H494" s="1">
        <v>486</v>
      </c>
      <c r="I494" s="5">
        <f t="shared" si="21"/>
        <v>65.226337448559676</v>
      </c>
      <c r="J494" s="5">
        <f t="shared" si="22"/>
        <v>18.106995884773664</v>
      </c>
      <c r="K494" s="5">
        <f t="shared" si="23"/>
        <v>16.666666666666668</v>
      </c>
    </row>
    <row r="495" spans="1:11" s="3" customFormat="1">
      <c r="A495" s="1">
        <v>2014</v>
      </c>
      <c r="B495" s="2" t="s">
        <v>59</v>
      </c>
      <c r="C495" s="2" t="s">
        <v>88</v>
      </c>
      <c r="D495" s="1">
        <v>1</v>
      </c>
      <c r="E495" s="1">
        <v>71</v>
      </c>
      <c r="F495" s="1">
        <v>6</v>
      </c>
      <c r="G495" s="1">
        <v>9</v>
      </c>
      <c r="H495" s="1">
        <v>86</v>
      </c>
      <c r="I495" s="5">
        <f t="shared" si="21"/>
        <v>82.558139534883722</v>
      </c>
      <c r="J495" s="5">
        <f t="shared" si="22"/>
        <v>6.9767441860465116</v>
      </c>
      <c r="K495" s="5">
        <f t="shared" si="23"/>
        <v>10.465116279069768</v>
      </c>
    </row>
    <row r="496" spans="1:11" s="3" customFormat="1">
      <c r="A496" s="1">
        <v>2014</v>
      </c>
      <c r="B496" s="2" t="s">
        <v>59</v>
      </c>
      <c r="C496" s="2" t="s">
        <v>88</v>
      </c>
      <c r="D496" s="1">
        <v>2</v>
      </c>
      <c r="E496" s="1">
        <v>36</v>
      </c>
      <c r="F496" s="1">
        <v>10</v>
      </c>
      <c r="G496" s="1">
        <v>11</v>
      </c>
      <c r="H496" s="1">
        <v>57</v>
      </c>
      <c r="I496" s="5">
        <f t="shared" si="21"/>
        <v>63.157894736842103</v>
      </c>
      <c r="J496" s="5">
        <f t="shared" si="22"/>
        <v>17.543859649122808</v>
      </c>
      <c r="K496" s="5">
        <f t="shared" si="23"/>
        <v>19.298245614035089</v>
      </c>
    </row>
    <row r="497" spans="1:11" s="3" customFormat="1">
      <c r="A497" s="1">
        <v>2014</v>
      </c>
      <c r="B497" s="2" t="s">
        <v>59</v>
      </c>
      <c r="C497" s="2" t="s">
        <v>88</v>
      </c>
      <c r="D497" s="1">
        <v>3</v>
      </c>
      <c r="E497" s="1">
        <v>34</v>
      </c>
      <c r="F497" s="1">
        <v>20</v>
      </c>
      <c r="G497" s="1">
        <v>8</v>
      </c>
      <c r="H497" s="1">
        <v>62</v>
      </c>
      <c r="I497" s="5">
        <f t="shared" si="21"/>
        <v>54.838709677419352</v>
      </c>
      <c r="J497" s="5">
        <f t="shared" si="22"/>
        <v>32.258064516129032</v>
      </c>
      <c r="K497" s="5">
        <f t="shared" si="23"/>
        <v>12.903225806451612</v>
      </c>
    </row>
    <row r="498" spans="1:11" s="3" customFormat="1">
      <c r="A498" s="1">
        <v>2014</v>
      </c>
      <c r="B498" s="2" t="s">
        <v>59</v>
      </c>
      <c r="C498" s="2" t="s">
        <v>88</v>
      </c>
      <c r="D498" s="1">
        <v>4</v>
      </c>
      <c r="E498" s="1">
        <v>36</v>
      </c>
      <c r="F498" s="1">
        <v>26</v>
      </c>
      <c r="G498" s="1">
        <v>12</v>
      </c>
      <c r="H498" s="1">
        <v>74</v>
      </c>
      <c r="I498" s="5">
        <f t="shared" si="21"/>
        <v>48.648648648648646</v>
      </c>
      <c r="J498" s="5">
        <f t="shared" si="22"/>
        <v>35.135135135135137</v>
      </c>
      <c r="K498" s="5">
        <f t="shared" si="23"/>
        <v>16.216216216216218</v>
      </c>
    </row>
    <row r="499" spans="1:11" s="3" customFormat="1">
      <c r="A499" s="1">
        <v>2014</v>
      </c>
      <c r="B499" s="2" t="s">
        <v>59</v>
      </c>
      <c r="C499" s="2" t="s">
        <v>101</v>
      </c>
      <c r="D499" s="1">
        <v>3</v>
      </c>
      <c r="E499" s="1">
        <v>1</v>
      </c>
      <c r="F499" s="1">
        <v>0</v>
      </c>
      <c r="G499" s="1">
        <v>0</v>
      </c>
      <c r="H499" s="1">
        <v>1</v>
      </c>
      <c r="I499" s="5">
        <f t="shared" si="21"/>
        <v>100</v>
      </c>
      <c r="J499" s="5">
        <f t="shared" si="22"/>
        <v>0</v>
      </c>
      <c r="K499" s="5">
        <f t="shared" si="23"/>
        <v>0</v>
      </c>
    </row>
    <row r="500" spans="1:11" s="3" customFormat="1">
      <c r="A500" s="1">
        <v>2014</v>
      </c>
      <c r="B500" s="2" t="s">
        <v>59</v>
      </c>
      <c r="C500" s="2" t="s">
        <v>101</v>
      </c>
      <c r="D500" s="1">
        <v>4</v>
      </c>
      <c r="E500" s="1">
        <v>10</v>
      </c>
      <c r="F500" s="1">
        <v>9</v>
      </c>
      <c r="G500" s="1">
        <v>4</v>
      </c>
      <c r="H500" s="1">
        <v>23</v>
      </c>
      <c r="I500" s="5">
        <f t="shared" si="21"/>
        <v>43.478260869565219</v>
      </c>
      <c r="J500" s="5">
        <f t="shared" si="22"/>
        <v>39.130434782608695</v>
      </c>
      <c r="K500" s="5">
        <f t="shared" si="23"/>
        <v>17.391304347826086</v>
      </c>
    </row>
    <row r="501" spans="1:11" s="3" customFormat="1">
      <c r="A501" s="1">
        <v>2014</v>
      </c>
      <c r="B501" s="2" t="s">
        <v>59</v>
      </c>
      <c r="C501" s="2" t="s">
        <v>89</v>
      </c>
      <c r="D501" s="1">
        <v>1</v>
      </c>
      <c r="E501" s="1">
        <v>47</v>
      </c>
      <c r="F501" s="1">
        <v>7</v>
      </c>
      <c r="G501" s="1">
        <v>11</v>
      </c>
      <c r="H501" s="1">
        <v>65</v>
      </c>
      <c r="I501" s="5">
        <f t="shared" si="21"/>
        <v>72.307692307692307</v>
      </c>
      <c r="J501" s="5">
        <f t="shared" si="22"/>
        <v>10.76923076923077</v>
      </c>
      <c r="K501" s="5">
        <f t="shared" si="23"/>
        <v>16.923076923076923</v>
      </c>
    </row>
    <row r="502" spans="1:11" s="3" customFormat="1">
      <c r="A502" s="1">
        <v>2014</v>
      </c>
      <c r="B502" s="2" t="s">
        <v>59</v>
      </c>
      <c r="C502" s="2" t="s">
        <v>89</v>
      </c>
      <c r="D502" s="1">
        <v>2</v>
      </c>
      <c r="E502" s="1">
        <v>26</v>
      </c>
      <c r="F502" s="1">
        <v>2</v>
      </c>
      <c r="G502" s="1">
        <v>4</v>
      </c>
      <c r="H502" s="1">
        <v>32</v>
      </c>
      <c r="I502" s="5">
        <f t="shared" si="21"/>
        <v>81.25</v>
      </c>
      <c r="J502" s="5">
        <f t="shared" si="22"/>
        <v>6.25</v>
      </c>
      <c r="K502" s="5">
        <f t="shared" si="23"/>
        <v>12.5</v>
      </c>
    </row>
    <row r="503" spans="1:11" s="3" customFormat="1">
      <c r="A503" s="1">
        <v>2014</v>
      </c>
      <c r="B503" s="2" t="s">
        <v>59</v>
      </c>
      <c r="C503" s="2" t="s">
        <v>89</v>
      </c>
      <c r="D503" s="1">
        <v>3</v>
      </c>
      <c r="E503" s="1">
        <v>37</v>
      </c>
      <c r="F503" s="1">
        <v>12</v>
      </c>
      <c r="G503" s="1">
        <v>6</v>
      </c>
      <c r="H503" s="1">
        <v>55</v>
      </c>
      <c r="I503" s="5">
        <f t="shared" si="21"/>
        <v>67.272727272727266</v>
      </c>
      <c r="J503" s="5">
        <f t="shared" si="22"/>
        <v>21.818181818181817</v>
      </c>
      <c r="K503" s="5">
        <f t="shared" si="23"/>
        <v>10.909090909090908</v>
      </c>
    </row>
    <row r="504" spans="1:11" s="3" customFormat="1">
      <c r="A504" s="1">
        <v>2014</v>
      </c>
      <c r="B504" s="2" t="s">
        <v>59</v>
      </c>
      <c r="C504" s="2" t="s">
        <v>89</v>
      </c>
      <c r="D504" s="1">
        <v>4</v>
      </c>
      <c r="E504" s="1">
        <v>76</v>
      </c>
      <c r="F504" s="1">
        <v>35</v>
      </c>
      <c r="G504" s="1">
        <v>27</v>
      </c>
      <c r="H504" s="1">
        <v>138</v>
      </c>
      <c r="I504" s="5">
        <f t="shared" si="21"/>
        <v>55.072463768115945</v>
      </c>
      <c r="J504" s="5">
        <f t="shared" si="22"/>
        <v>25.362318840579711</v>
      </c>
      <c r="K504" s="5">
        <f t="shared" si="23"/>
        <v>19.565217391304348</v>
      </c>
    </row>
    <row r="505" spans="1:11" s="3" customFormat="1">
      <c r="A505" s="1">
        <v>2014</v>
      </c>
      <c r="B505" s="2" t="s">
        <v>59</v>
      </c>
      <c r="C505" s="2" t="s">
        <v>90</v>
      </c>
      <c r="D505" s="1">
        <v>1</v>
      </c>
      <c r="E505" s="1">
        <v>349</v>
      </c>
      <c r="F505" s="1">
        <v>50</v>
      </c>
      <c r="G505" s="1">
        <v>34</v>
      </c>
      <c r="H505" s="1">
        <v>433</v>
      </c>
      <c r="I505" s="5">
        <f t="shared" si="21"/>
        <v>80.600461893764432</v>
      </c>
      <c r="J505" s="5">
        <f t="shared" si="22"/>
        <v>11.547344110854503</v>
      </c>
      <c r="K505" s="5">
        <f t="shared" si="23"/>
        <v>7.8521939953810627</v>
      </c>
    </row>
    <row r="506" spans="1:11" s="3" customFormat="1">
      <c r="A506" s="1">
        <v>2014</v>
      </c>
      <c r="B506" s="2" t="s">
        <v>59</v>
      </c>
      <c r="C506" s="2" t="s">
        <v>90</v>
      </c>
      <c r="D506" s="1">
        <v>2</v>
      </c>
      <c r="E506" s="1">
        <v>271</v>
      </c>
      <c r="F506" s="1">
        <v>38</v>
      </c>
      <c r="G506" s="1">
        <v>43</v>
      </c>
      <c r="H506" s="1">
        <v>352</v>
      </c>
      <c r="I506" s="5">
        <f t="shared" si="21"/>
        <v>76.98863636363636</v>
      </c>
      <c r="J506" s="5">
        <f t="shared" si="22"/>
        <v>10.795454545454545</v>
      </c>
      <c r="K506" s="5">
        <f t="shared" si="23"/>
        <v>12.215909090909092</v>
      </c>
    </row>
    <row r="507" spans="1:11" s="3" customFormat="1">
      <c r="A507" s="1">
        <v>2014</v>
      </c>
      <c r="B507" s="2" t="s">
        <v>59</v>
      </c>
      <c r="C507" s="2" t="s">
        <v>90</v>
      </c>
      <c r="D507" s="1">
        <v>3</v>
      </c>
      <c r="E507" s="1">
        <v>272</v>
      </c>
      <c r="F507" s="1">
        <v>73</v>
      </c>
      <c r="G507" s="1">
        <v>79</v>
      </c>
      <c r="H507" s="1">
        <v>424</v>
      </c>
      <c r="I507" s="5">
        <f t="shared" si="21"/>
        <v>64.15094339622641</v>
      </c>
      <c r="J507" s="5">
        <f t="shared" si="22"/>
        <v>17.216981132075471</v>
      </c>
      <c r="K507" s="5">
        <f t="shared" si="23"/>
        <v>18.632075471698112</v>
      </c>
    </row>
    <row r="508" spans="1:11" s="3" customFormat="1">
      <c r="A508" s="1">
        <v>2014</v>
      </c>
      <c r="B508" s="2" t="s">
        <v>59</v>
      </c>
      <c r="C508" s="2" t="s">
        <v>90</v>
      </c>
      <c r="D508" s="1">
        <v>4</v>
      </c>
      <c r="E508" s="1">
        <v>316</v>
      </c>
      <c r="F508" s="1">
        <v>113</v>
      </c>
      <c r="G508" s="1">
        <v>108</v>
      </c>
      <c r="H508" s="1">
        <v>537</v>
      </c>
      <c r="I508" s="5">
        <f t="shared" si="21"/>
        <v>58.845437616387336</v>
      </c>
      <c r="J508" s="5">
        <f t="shared" si="22"/>
        <v>21.042830540037244</v>
      </c>
      <c r="K508" s="5">
        <f t="shared" si="23"/>
        <v>20.11173184357542</v>
      </c>
    </row>
    <row r="509" spans="1:11" s="3" customFormat="1">
      <c r="A509" s="1">
        <v>2014</v>
      </c>
      <c r="B509" s="2" t="s">
        <v>59</v>
      </c>
      <c r="C509" s="2" t="s">
        <v>91</v>
      </c>
      <c r="D509" s="1">
        <v>1</v>
      </c>
      <c r="E509" s="1">
        <v>44</v>
      </c>
      <c r="F509" s="1">
        <v>13</v>
      </c>
      <c r="G509" s="1">
        <v>9</v>
      </c>
      <c r="H509" s="1">
        <v>66</v>
      </c>
      <c r="I509" s="5">
        <f t="shared" si="21"/>
        <v>66.666666666666671</v>
      </c>
      <c r="J509" s="5">
        <f t="shared" si="22"/>
        <v>19.696969696969695</v>
      </c>
      <c r="K509" s="5">
        <f t="shared" si="23"/>
        <v>13.636363636363637</v>
      </c>
    </row>
    <row r="510" spans="1:11" s="3" customFormat="1">
      <c r="A510" s="1">
        <v>2014</v>
      </c>
      <c r="B510" s="2" t="s">
        <v>59</v>
      </c>
      <c r="C510" s="2" t="s">
        <v>91</v>
      </c>
      <c r="D510" s="1">
        <v>2</v>
      </c>
      <c r="E510" s="1">
        <v>20</v>
      </c>
      <c r="F510" s="1">
        <v>11</v>
      </c>
      <c r="G510" s="1">
        <v>13</v>
      </c>
      <c r="H510" s="1">
        <v>44</v>
      </c>
      <c r="I510" s="5">
        <f t="shared" si="21"/>
        <v>45.454545454545453</v>
      </c>
      <c r="J510" s="5">
        <f t="shared" si="22"/>
        <v>25</v>
      </c>
      <c r="K510" s="5">
        <f t="shared" si="23"/>
        <v>29.545454545454547</v>
      </c>
    </row>
    <row r="511" spans="1:11" s="3" customFormat="1">
      <c r="A511" s="1">
        <v>2014</v>
      </c>
      <c r="B511" s="2" t="s">
        <v>59</v>
      </c>
      <c r="C511" s="2" t="s">
        <v>91</v>
      </c>
      <c r="D511" s="1">
        <v>3</v>
      </c>
      <c r="E511" s="1">
        <v>24</v>
      </c>
      <c r="F511" s="1">
        <v>30</v>
      </c>
      <c r="G511" s="1">
        <v>20</v>
      </c>
      <c r="H511" s="1">
        <v>74</v>
      </c>
      <c r="I511" s="5">
        <f t="shared" si="21"/>
        <v>32.432432432432435</v>
      </c>
      <c r="J511" s="5">
        <f t="shared" si="22"/>
        <v>40.54054054054054</v>
      </c>
      <c r="K511" s="5">
        <f t="shared" si="23"/>
        <v>27.027027027027028</v>
      </c>
    </row>
    <row r="512" spans="1:11" s="3" customFormat="1">
      <c r="A512" s="1">
        <v>2014</v>
      </c>
      <c r="B512" s="2" t="s">
        <v>59</v>
      </c>
      <c r="C512" s="2" t="s">
        <v>91</v>
      </c>
      <c r="D512" s="1">
        <v>4</v>
      </c>
      <c r="E512" s="1">
        <v>33</v>
      </c>
      <c r="F512" s="1">
        <v>32</v>
      </c>
      <c r="G512" s="1">
        <v>16</v>
      </c>
      <c r="H512" s="1">
        <v>81</v>
      </c>
      <c r="I512" s="5">
        <f t="shared" si="21"/>
        <v>40.74074074074074</v>
      </c>
      <c r="J512" s="5">
        <f t="shared" si="22"/>
        <v>39.506172839506171</v>
      </c>
      <c r="K512" s="5">
        <f t="shared" si="23"/>
        <v>19.753086419753085</v>
      </c>
    </row>
    <row r="513" spans="1:11" s="3" customFormat="1">
      <c r="A513" s="1">
        <v>2014</v>
      </c>
      <c r="B513" s="2" t="s">
        <v>59</v>
      </c>
      <c r="C513" s="2" t="s">
        <v>92</v>
      </c>
      <c r="D513" s="1">
        <v>1</v>
      </c>
      <c r="E513" s="1">
        <v>156</v>
      </c>
      <c r="F513" s="1">
        <v>7</v>
      </c>
      <c r="G513" s="1">
        <v>42</v>
      </c>
      <c r="H513" s="1">
        <v>205</v>
      </c>
      <c r="I513" s="5">
        <f t="shared" si="21"/>
        <v>76.097560975609753</v>
      </c>
      <c r="J513" s="5">
        <f t="shared" si="22"/>
        <v>3.4146341463414633</v>
      </c>
      <c r="K513" s="5">
        <f t="shared" si="23"/>
        <v>20.487804878048781</v>
      </c>
    </row>
    <row r="514" spans="1:11" s="3" customFormat="1">
      <c r="A514" s="1">
        <v>2014</v>
      </c>
      <c r="B514" s="2" t="s">
        <v>59</v>
      </c>
      <c r="C514" s="2" t="s">
        <v>92</v>
      </c>
      <c r="D514" s="1">
        <v>2</v>
      </c>
      <c r="E514" s="1">
        <v>164</v>
      </c>
      <c r="F514" s="1">
        <v>19</v>
      </c>
      <c r="G514" s="1">
        <v>16</v>
      </c>
      <c r="H514" s="1">
        <v>199</v>
      </c>
      <c r="I514" s="5">
        <f t="shared" si="21"/>
        <v>82.412060301507537</v>
      </c>
      <c r="J514" s="5">
        <f t="shared" si="22"/>
        <v>9.5477386934673358</v>
      </c>
      <c r="K514" s="5">
        <f t="shared" si="23"/>
        <v>8.0402010050251249</v>
      </c>
    </row>
    <row r="515" spans="1:11" s="3" customFormat="1">
      <c r="A515" s="1">
        <v>2014</v>
      </c>
      <c r="B515" s="2" t="s">
        <v>59</v>
      </c>
      <c r="C515" s="2" t="s">
        <v>92</v>
      </c>
      <c r="D515" s="1">
        <v>3</v>
      </c>
      <c r="E515" s="1">
        <v>163</v>
      </c>
      <c r="F515" s="1">
        <v>23</v>
      </c>
      <c r="G515" s="1">
        <v>30</v>
      </c>
      <c r="H515" s="1">
        <v>216</v>
      </c>
      <c r="I515" s="5">
        <f t="shared" ref="I515:I532" si="24">(E515*100)/H515</f>
        <v>75.462962962962962</v>
      </c>
      <c r="J515" s="5">
        <f t="shared" ref="J515:J532" si="25">(F515*100)/H515</f>
        <v>10.648148148148149</v>
      </c>
      <c r="K515" s="5">
        <f t="shared" ref="K515:K532" si="26">(G515*100)/H515</f>
        <v>13.888888888888889</v>
      </c>
    </row>
    <row r="516" spans="1:11" s="3" customFormat="1">
      <c r="A516" s="1">
        <v>2014</v>
      </c>
      <c r="B516" s="2" t="s">
        <v>59</v>
      </c>
      <c r="C516" s="2" t="s">
        <v>92</v>
      </c>
      <c r="D516" s="1">
        <v>4</v>
      </c>
      <c r="E516" s="1">
        <v>211</v>
      </c>
      <c r="F516" s="1">
        <v>41</v>
      </c>
      <c r="G516" s="1">
        <v>55</v>
      </c>
      <c r="H516" s="1">
        <v>307</v>
      </c>
      <c r="I516" s="5">
        <f t="shared" si="24"/>
        <v>68.729641693811075</v>
      </c>
      <c r="J516" s="5">
        <f t="shared" si="25"/>
        <v>13.355048859934854</v>
      </c>
      <c r="K516" s="5">
        <f t="shared" si="26"/>
        <v>17.915309446254071</v>
      </c>
    </row>
    <row r="517" spans="1:11" s="3" customFormat="1">
      <c r="A517" s="1">
        <v>2014</v>
      </c>
      <c r="B517" s="2" t="s">
        <v>59</v>
      </c>
      <c r="C517" s="2" t="s">
        <v>93</v>
      </c>
      <c r="D517" s="1">
        <v>1</v>
      </c>
      <c r="E517" s="1">
        <v>70</v>
      </c>
      <c r="F517" s="1">
        <v>16</v>
      </c>
      <c r="G517" s="1">
        <v>16</v>
      </c>
      <c r="H517" s="1">
        <v>102</v>
      </c>
      <c r="I517" s="5">
        <f t="shared" si="24"/>
        <v>68.627450980392155</v>
      </c>
      <c r="J517" s="5">
        <f t="shared" si="25"/>
        <v>15.686274509803921</v>
      </c>
      <c r="K517" s="5">
        <f t="shared" si="26"/>
        <v>15.686274509803921</v>
      </c>
    </row>
    <row r="518" spans="1:11" s="3" customFormat="1">
      <c r="A518" s="1">
        <v>2014</v>
      </c>
      <c r="B518" s="2" t="s">
        <v>59</v>
      </c>
      <c r="C518" s="2" t="s">
        <v>93</v>
      </c>
      <c r="D518" s="1">
        <v>2</v>
      </c>
      <c r="E518" s="1">
        <v>68</v>
      </c>
      <c r="F518" s="1">
        <v>15</v>
      </c>
      <c r="G518" s="1">
        <v>10</v>
      </c>
      <c r="H518" s="1">
        <v>93</v>
      </c>
      <c r="I518" s="5">
        <f t="shared" si="24"/>
        <v>73.118279569892479</v>
      </c>
      <c r="J518" s="5">
        <f t="shared" si="25"/>
        <v>16.129032258064516</v>
      </c>
      <c r="K518" s="5">
        <f t="shared" si="26"/>
        <v>10.75268817204301</v>
      </c>
    </row>
    <row r="519" spans="1:11" s="3" customFormat="1">
      <c r="A519" s="1">
        <v>2014</v>
      </c>
      <c r="B519" s="2" t="s">
        <v>59</v>
      </c>
      <c r="C519" s="2" t="s">
        <v>93</v>
      </c>
      <c r="D519" s="1">
        <v>3</v>
      </c>
      <c r="E519" s="1">
        <v>77</v>
      </c>
      <c r="F519" s="1">
        <v>31</v>
      </c>
      <c r="G519" s="1">
        <v>17</v>
      </c>
      <c r="H519" s="1">
        <v>125</v>
      </c>
      <c r="I519" s="5">
        <f t="shared" si="24"/>
        <v>61.6</v>
      </c>
      <c r="J519" s="5">
        <f t="shared" si="25"/>
        <v>24.8</v>
      </c>
      <c r="K519" s="5">
        <f t="shared" si="26"/>
        <v>13.6</v>
      </c>
    </row>
    <row r="520" spans="1:11" s="3" customFormat="1">
      <c r="A520" s="1">
        <v>2014</v>
      </c>
      <c r="B520" s="2" t="s">
        <v>59</v>
      </c>
      <c r="C520" s="2" t="s">
        <v>93</v>
      </c>
      <c r="D520" s="1">
        <v>4</v>
      </c>
      <c r="E520" s="1">
        <v>85</v>
      </c>
      <c r="F520" s="1">
        <v>45</v>
      </c>
      <c r="G520" s="1">
        <v>31</v>
      </c>
      <c r="H520" s="1">
        <v>161</v>
      </c>
      <c r="I520" s="5">
        <f t="shared" si="24"/>
        <v>52.795031055900623</v>
      </c>
      <c r="J520" s="5">
        <f t="shared" si="25"/>
        <v>27.950310559006212</v>
      </c>
      <c r="K520" s="5">
        <f t="shared" si="26"/>
        <v>19.254658385093169</v>
      </c>
    </row>
    <row r="521" spans="1:11" s="3" customFormat="1">
      <c r="A521" s="1">
        <v>2014</v>
      </c>
      <c r="B521" s="2" t="s">
        <v>59</v>
      </c>
      <c r="C521" s="2" t="s">
        <v>94</v>
      </c>
      <c r="D521" s="1">
        <v>1</v>
      </c>
      <c r="E521" s="1">
        <v>3</v>
      </c>
      <c r="F521" s="1">
        <v>0</v>
      </c>
      <c r="G521" s="1">
        <v>1</v>
      </c>
      <c r="H521" s="1">
        <v>4</v>
      </c>
      <c r="I521" s="5">
        <f t="shared" si="24"/>
        <v>75</v>
      </c>
      <c r="J521" s="5">
        <f t="shared" si="25"/>
        <v>0</v>
      </c>
      <c r="K521" s="5">
        <f t="shared" si="26"/>
        <v>25</v>
      </c>
    </row>
    <row r="522" spans="1:11" s="3" customFormat="1">
      <c r="A522" s="1">
        <v>2014</v>
      </c>
      <c r="B522" s="2" t="s">
        <v>59</v>
      </c>
      <c r="C522" s="2" t="s">
        <v>94</v>
      </c>
      <c r="D522" s="1">
        <v>2</v>
      </c>
      <c r="E522" s="1">
        <v>22</v>
      </c>
      <c r="F522" s="1">
        <v>2</v>
      </c>
      <c r="G522" s="1">
        <v>2</v>
      </c>
      <c r="H522" s="1">
        <v>26</v>
      </c>
      <c r="I522" s="5">
        <f t="shared" si="24"/>
        <v>84.615384615384613</v>
      </c>
      <c r="J522" s="5">
        <f t="shared" si="25"/>
        <v>7.6923076923076925</v>
      </c>
      <c r="K522" s="5">
        <f t="shared" si="26"/>
        <v>7.6923076923076925</v>
      </c>
    </row>
    <row r="523" spans="1:11" s="3" customFormat="1">
      <c r="A523" s="1">
        <v>2014</v>
      </c>
      <c r="B523" s="2" t="s">
        <v>59</v>
      </c>
      <c r="C523" s="2" t="s">
        <v>94</v>
      </c>
      <c r="D523" s="1">
        <v>3</v>
      </c>
      <c r="E523" s="1">
        <v>6</v>
      </c>
      <c r="F523" s="1">
        <v>2</v>
      </c>
      <c r="G523" s="1">
        <v>0</v>
      </c>
      <c r="H523" s="1">
        <v>8</v>
      </c>
      <c r="I523" s="5">
        <f t="shared" si="24"/>
        <v>75</v>
      </c>
      <c r="J523" s="5">
        <f t="shared" si="25"/>
        <v>25</v>
      </c>
      <c r="K523" s="5">
        <f t="shared" si="26"/>
        <v>0</v>
      </c>
    </row>
    <row r="524" spans="1:11" s="3" customFormat="1">
      <c r="A524" s="1">
        <v>2014</v>
      </c>
      <c r="B524" s="2" t="s">
        <v>59</v>
      </c>
      <c r="C524" s="2" t="s">
        <v>94</v>
      </c>
      <c r="D524" s="1">
        <v>4</v>
      </c>
      <c r="E524" s="1">
        <v>45</v>
      </c>
      <c r="F524" s="1">
        <v>4</v>
      </c>
      <c r="G524" s="1">
        <v>8</v>
      </c>
      <c r="H524" s="1">
        <v>57</v>
      </c>
      <c r="I524" s="5">
        <f t="shared" si="24"/>
        <v>78.94736842105263</v>
      </c>
      <c r="J524" s="5">
        <f t="shared" si="25"/>
        <v>7.0175438596491224</v>
      </c>
      <c r="K524" s="5">
        <f t="shared" si="26"/>
        <v>14.035087719298245</v>
      </c>
    </row>
    <row r="525" spans="1:11" s="3" customFormat="1">
      <c r="A525" s="1">
        <v>2014</v>
      </c>
      <c r="B525" s="2" t="s">
        <v>59</v>
      </c>
      <c r="C525" s="2" t="s">
        <v>95</v>
      </c>
      <c r="D525" s="1">
        <v>1</v>
      </c>
      <c r="E525" s="1">
        <v>82</v>
      </c>
      <c r="F525" s="1">
        <v>14</v>
      </c>
      <c r="G525" s="1">
        <v>14</v>
      </c>
      <c r="H525" s="1">
        <v>110</v>
      </c>
      <c r="I525" s="5">
        <f t="shared" si="24"/>
        <v>74.545454545454547</v>
      </c>
      <c r="J525" s="5">
        <f t="shared" si="25"/>
        <v>12.727272727272727</v>
      </c>
      <c r="K525" s="5">
        <f t="shared" si="26"/>
        <v>12.727272727272727</v>
      </c>
    </row>
    <row r="526" spans="1:11" s="3" customFormat="1">
      <c r="A526" s="1">
        <v>2014</v>
      </c>
      <c r="B526" s="2" t="s">
        <v>59</v>
      </c>
      <c r="C526" s="2" t="s">
        <v>95</v>
      </c>
      <c r="D526" s="1">
        <v>2</v>
      </c>
      <c r="E526" s="1">
        <v>47</v>
      </c>
      <c r="F526" s="1">
        <v>18</v>
      </c>
      <c r="G526" s="1">
        <v>9</v>
      </c>
      <c r="H526" s="1">
        <v>74</v>
      </c>
      <c r="I526" s="5">
        <f t="shared" si="24"/>
        <v>63.513513513513516</v>
      </c>
      <c r="J526" s="5">
        <f t="shared" si="25"/>
        <v>24.324324324324323</v>
      </c>
      <c r="K526" s="5">
        <f t="shared" si="26"/>
        <v>12.162162162162161</v>
      </c>
    </row>
    <row r="527" spans="1:11" s="3" customFormat="1">
      <c r="A527" s="1">
        <v>2014</v>
      </c>
      <c r="B527" s="2" t="s">
        <v>59</v>
      </c>
      <c r="C527" s="2" t="s">
        <v>95</v>
      </c>
      <c r="D527" s="1">
        <v>3</v>
      </c>
      <c r="E527" s="1">
        <v>63</v>
      </c>
      <c r="F527" s="1">
        <v>36</v>
      </c>
      <c r="G527" s="1">
        <v>10</v>
      </c>
      <c r="H527" s="1">
        <v>109</v>
      </c>
      <c r="I527" s="5">
        <f t="shared" si="24"/>
        <v>57.798165137614681</v>
      </c>
      <c r="J527" s="5">
        <f t="shared" si="25"/>
        <v>33.027522935779814</v>
      </c>
      <c r="K527" s="5">
        <f t="shared" si="26"/>
        <v>9.1743119266055047</v>
      </c>
    </row>
    <row r="528" spans="1:11" s="3" customFormat="1">
      <c r="A528" s="1">
        <v>2014</v>
      </c>
      <c r="B528" s="2" t="s">
        <v>59</v>
      </c>
      <c r="C528" s="2" t="s">
        <v>95</v>
      </c>
      <c r="D528" s="1">
        <v>4</v>
      </c>
      <c r="E528" s="1">
        <v>59</v>
      </c>
      <c r="F528" s="1">
        <v>35</v>
      </c>
      <c r="G528" s="1">
        <v>21</v>
      </c>
      <c r="H528" s="1">
        <v>115</v>
      </c>
      <c r="I528" s="5">
        <f t="shared" si="24"/>
        <v>51.304347826086953</v>
      </c>
      <c r="J528" s="5">
        <f t="shared" si="25"/>
        <v>30.434782608695652</v>
      </c>
      <c r="K528" s="5">
        <f t="shared" si="26"/>
        <v>18.260869565217391</v>
      </c>
    </row>
    <row r="529" spans="1:11" s="3" customFormat="1">
      <c r="A529" s="1">
        <v>2014</v>
      </c>
      <c r="B529" s="2" t="s">
        <v>59</v>
      </c>
      <c r="C529" s="2" t="s">
        <v>96</v>
      </c>
      <c r="D529" s="1">
        <v>1</v>
      </c>
      <c r="E529" s="1">
        <v>33</v>
      </c>
      <c r="F529" s="1">
        <v>4</v>
      </c>
      <c r="G529" s="1">
        <v>6</v>
      </c>
      <c r="H529" s="1">
        <v>43</v>
      </c>
      <c r="I529" s="5">
        <f t="shared" si="24"/>
        <v>76.744186046511629</v>
      </c>
      <c r="J529" s="5">
        <f t="shared" si="25"/>
        <v>9.3023255813953494</v>
      </c>
      <c r="K529" s="5">
        <f t="shared" si="26"/>
        <v>13.953488372093023</v>
      </c>
    </row>
    <row r="530" spans="1:11" s="3" customFormat="1">
      <c r="A530" s="1">
        <v>2014</v>
      </c>
      <c r="B530" s="2" t="s">
        <v>59</v>
      </c>
      <c r="C530" s="2" t="s">
        <v>96</v>
      </c>
      <c r="D530" s="1">
        <v>2</v>
      </c>
      <c r="E530" s="1">
        <v>24</v>
      </c>
      <c r="F530" s="1">
        <v>7</v>
      </c>
      <c r="G530" s="1">
        <v>11</v>
      </c>
      <c r="H530" s="1">
        <v>42</v>
      </c>
      <c r="I530" s="5">
        <f t="shared" si="24"/>
        <v>57.142857142857146</v>
      </c>
      <c r="J530" s="5">
        <f t="shared" si="25"/>
        <v>16.666666666666668</v>
      </c>
      <c r="K530" s="5">
        <f t="shared" si="26"/>
        <v>26.19047619047619</v>
      </c>
    </row>
    <row r="531" spans="1:11" s="3" customFormat="1">
      <c r="A531" s="1">
        <v>2014</v>
      </c>
      <c r="B531" s="2" t="s">
        <v>59</v>
      </c>
      <c r="C531" s="2" t="s">
        <v>96</v>
      </c>
      <c r="D531" s="1">
        <v>3</v>
      </c>
      <c r="E531" s="1">
        <v>11</v>
      </c>
      <c r="F531" s="1">
        <v>8</v>
      </c>
      <c r="G531" s="1">
        <v>10</v>
      </c>
      <c r="H531" s="1">
        <v>29</v>
      </c>
      <c r="I531" s="5">
        <f t="shared" si="24"/>
        <v>37.931034482758619</v>
      </c>
      <c r="J531" s="5">
        <f t="shared" si="25"/>
        <v>27.586206896551722</v>
      </c>
      <c r="K531" s="5">
        <f t="shared" si="26"/>
        <v>34.482758620689658</v>
      </c>
    </row>
    <row r="532" spans="1:11" s="3" customFormat="1">
      <c r="A532" s="1">
        <v>2014</v>
      </c>
      <c r="B532" s="2" t="s">
        <v>59</v>
      </c>
      <c r="C532" s="2" t="s">
        <v>96</v>
      </c>
      <c r="D532" s="1">
        <v>4</v>
      </c>
      <c r="E532" s="1">
        <v>15</v>
      </c>
      <c r="F532" s="1">
        <v>13</v>
      </c>
      <c r="G532" s="1">
        <v>11</v>
      </c>
      <c r="H532" s="1">
        <v>39</v>
      </c>
      <c r="I532" s="5">
        <f t="shared" si="24"/>
        <v>38.46153846153846</v>
      </c>
      <c r="J532" s="5">
        <f t="shared" si="25"/>
        <v>33.333333333333336</v>
      </c>
      <c r="K532" s="5">
        <f t="shared" si="26"/>
        <v>28.205128205128204</v>
      </c>
    </row>
    <row r="534" spans="1:11">
      <c r="A534" s="38">
        <v>2015</v>
      </c>
      <c r="B534" s="12" t="s">
        <v>59</v>
      </c>
      <c r="C534" s="12" t="s">
        <v>95</v>
      </c>
      <c r="D534">
        <v>1</v>
      </c>
      <c r="E534" s="30">
        <v>79</v>
      </c>
      <c r="F534" s="30">
        <v>9</v>
      </c>
      <c r="G534" s="30">
        <v>9</v>
      </c>
      <c r="H534" s="30">
        <v>97</v>
      </c>
      <c r="I534" s="36">
        <v>81.44</v>
      </c>
      <c r="J534" s="36">
        <v>9.27</v>
      </c>
      <c r="K534" s="36">
        <v>9.2899999999999991</v>
      </c>
    </row>
    <row r="535" spans="1:11">
      <c r="A535" s="38">
        <v>2015</v>
      </c>
      <c r="B535" s="12" t="s">
        <v>59</v>
      </c>
      <c r="C535" s="12" t="s">
        <v>95</v>
      </c>
      <c r="D535">
        <v>2</v>
      </c>
      <c r="E535" s="30">
        <v>53</v>
      </c>
      <c r="F535" s="30">
        <v>18</v>
      </c>
      <c r="G535" s="30">
        <v>14</v>
      </c>
      <c r="H535" s="30">
        <v>85</v>
      </c>
      <c r="I535" s="36">
        <v>62.35</v>
      </c>
      <c r="J535" s="36">
        <v>21.17</v>
      </c>
      <c r="K535" s="36">
        <v>16.48</v>
      </c>
    </row>
    <row r="536" spans="1:11">
      <c r="A536" s="38">
        <v>2015</v>
      </c>
      <c r="B536" s="12" t="s">
        <v>59</v>
      </c>
      <c r="C536" s="12" t="s">
        <v>95</v>
      </c>
      <c r="D536">
        <v>3</v>
      </c>
      <c r="E536" s="30">
        <v>57</v>
      </c>
      <c r="F536" s="30">
        <v>24</v>
      </c>
      <c r="G536" s="30">
        <v>19</v>
      </c>
      <c r="H536" s="30">
        <v>100</v>
      </c>
      <c r="I536" s="36">
        <v>57</v>
      </c>
      <c r="J536" s="36">
        <v>24</v>
      </c>
      <c r="K536" s="36">
        <v>19</v>
      </c>
    </row>
    <row r="537" spans="1:11">
      <c r="A537" s="38">
        <v>2015</v>
      </c>
      <c r="B537" s="12" t="s">
        <v>59</v>
      </c>
      <c r="C537" s="12" t="s">
        <v>95</v>
      </c>
      <c r="D537">
        <v>4</v>
      </c>
      <c r="E537" s="30">
        <v>63</v>
      </c>
      <c r="F537" s="30">
        <v>28</v>
      </c>
      <c r="G537" s="30">
        <v>13</v>
      </c>
      <c r="H537" s="30">
        <v>104</v>
      </c>
      <c r="I537" s="36">
        <v>60.57</v>
      </c>
      <c r="J537" s="36">
        <v>26.92</v>
      </c>
      <c r="K537" s="36">
        <v>12.51</v>
      </c>
    </row>
    <row r="538" spans="1:11">
      <c r="A538" s="38">
        <v>2015</v>
      </c>
      <c r="B538" s="12" t="s">
        <v>59</v>
      </c>
      <c r="C538" s="12" t="s">
        <v>96</v>
      </c>
      <c r="D538">
        <v>1</v>
      </c>
      <c r="E538">
        <v>36</v>
      </c>
      <c r="F538">
        <v>14</v>
      </c>
      <c r="G538">
        <v>10</v>
      </c>
      <c r="H538">
        <v>60</v>
      </c>
      <c r="I538" s="31">
        <v>60</v>
      </c>
      <c r="J538" s="31">
        <v>23.33</v>
      </c>
      <c r="K538" s="31">
        <v>16.670000000000002</v>
      </c>
    </row>
    <row r="539" spans="1:11">
      <c r="A539" s="38">
        <v>2015</v>
      </c>
      <c r="B539" s="12" t="s">
        <v>59</v>
      </c>
      <c r="C539" s="12" t="s">
        <v>96</v>
      </c>
      <c r="D539">
        <v>2</v>
      </c>
      <c r="E539">
        <v>19</v>
      </c>
      <c r="F539">
        <v>5</v>
      </c>
      <c r="G539">
        <v>11</v>
      </c>
      <c r="H539">
        <v>35</v>
      </c>
      <c r="I539" s="31">
        <v>54.28</v>
      </c>
      <c r="J539" s="31">
        <v>14.28</v>
      </c>
      <c r="K539" s="31">
        <v>31.44</v>
      </c>
    </row>
    <row r="540" spans="1:11">
      <c r="A540" s="38">
        <v>2015</v>
      </c>
      <c r="B540" s="12" t="s">
        <v>59</v>
      </c>
      <c r="C540" s="12" t="s">
        <v>96</v>
      </c>
      <c r="D540">
        <v>3</v>
      </c>
      <c r="E540">
        <v>20</v>
      </c>
      <c r="F540">
        <v>10</v>
      </c>
      <c r="G540">
        <v>13</v>
      </c>
      <c r="H540">
        <v>43</v>
      </c>
      <c r="I540" s="31">
        <v>46.51</v>
      </c>
      <c r="J540" s="31">
        <v>23.25</v>
      </c>
      <c r="K540" s="31">
        <v>30.24</v>
      </c>
    </row>
    <row r="541" spans="1:11">
      <c r="A541" s="38">
        <v>2015</v>
      </c>
      <c r="B541" s="12" t="s">
        <v>59</v>
      </c>
      <c r="C541" s="12" t="s">
        <v>96</v>
      </c>
      <c r="D541">
        <v>4</v>
      </c>
      <c r="E541">
        <v>10</v>
      </c>
      <c r="F541">
        <v>15</v>
      </c>
      <c r="G541">
        <v>8</v>
      </c>
      <c r="H541">
        <v>33</v>
      </c>
      <c r="I541" s="31">
        <v>30.3</v>
      </c>
      <c r="J541" s="31">
        <v>45.45</v>
      </c>
      <c r="K541" s="31">
        <v>24.25</v>
      </c>
    </row>
    <row r="542" spans="1:11">
      <c r="A542" s="38">
        <v>2015</v>
      </c>
      <c r="B542" s="12" t="s">
        <v>59</v>
      </c>
      <c r="C542" s="12" t="s">
        <v>92</v>
      </c>
      <c r="D542">
        <v>1</v>
      </c>
      <c r="E542">
        <v>138</v>
      </c>
      <c r="F542">
        <v>12</v>
      </c>
      <c r="G542">
        <v>16</v>
      </c>
      <c r="H542">
        <v>166</v>
      </c>
      <c r="I542" s="31">
        <v>83.13</v>
      </c>
      <c r="J542" s="31">
        <v>7.22</v>
      </c>
      <c r="K542" s="31">
        <v>9.65</v>
      </c>
    </row>
    <row r="543" spans="1:11">
      <c r="A543" s="38">
        <v>2015</v>
      </c>
      <c r="B543" s="12" t="s">
        <v>59</v>
      </c>
      <c r="C543" s="12" t="s">
        <v>92</v>
      </c>
      <c r="D543">
        <v>2</v>
      </c>
      <c r="E543">
        <v>180</v>
      </c>
      <c r="F543">
        <v>12</v>
      </c>
      <c r="G543">
        <v>33</v>
      </c>
      <c r="H543">
        <v>225</v>
      </c>
      <c r="I543" s="31">
        <v>80</v>
      </c>
      <c r="J543" s="31">
        <v>5.33</v>
      </c>
      <c r="K543" s="31">
        <v>14.67</v>
      </c>
    </row>
    <row r="544" spans="1:11">
      <c r="A544" s="38">
        <v>2015</v>
      </c>
      <c r="B544" s="12" t="s">
        <v>59</v>
      </c>
      <c r="C544" s="12" t="s">
        <v>92</v>
      </c>
      <c r="D544">
        <v>3</v>
      </c>
      <c r="E544">
        <v>174</v>
      </c>
      <c r="F544">
        <v>27</v>
      </c>
      <c r="G544">
        <v>31</v>
      </c>
      <c r="H544">
        <v>232</v>
      </c>
      <c r="I544" s="31">
        <v>75</v>
      </c>
      <c r="J544" s="31">
        <v>11.63</v>
      </c>
      <c r="K544" s="31">
        <v>13.37</v>
      </c>
    </row>
    <row r="545" spans="1:11">
      <c r="A545" s="38">
        <v>2015</v>
      </c>
      <c r="B545" s="12" t="s">
        <v>59</v>
      </c>
      <c r="C545" s="12" t="s">
        <v>92</v>
      </c>
      <c r="D545">
        <v>4</v>
      </c>
      <c r="E545">
        <v>205</v>
      </c>
      <c r="F545">
        <v>43</v>
      </c>
      <c r="G545">
        <v>31</v>
      </c>
      <c r="H545">
        <v>279</v>
      </c>
      <c r="I545" s="31">
        <v>73.47</v>
      </c>
      <c r="J545" s="31">
        <v>15.41</v>
      </c>
      <c r="K545" s="31">
        <v>11.12</v>
      </c>
    </row>
    <row r="546" spans="1:11">
      <c r="A546" s="38">
        <v>2015</v>
      </c>
      <c r="B546" s="12" t="s">
        <v>59</v>
      </c>
      <c r="C546" s="12" t="s">
        <v>93</v>
      </c>
      <c r="D546">
        <v>1</v>
      </c>
      <c r="E546">
        <v>71</v>
      </c>
      <c r="F546">
        <v>26</v>
      </c>
      <c r="G546">
        <v>11</v>
      </c>
      <c r="H546">
        <v>108</v>
      </c>
      <c r="I546" s="31">
        <v>65.739999999999995</v>
      </c>
      <c r="J546" s="31">
        <v>24.07</v>
      </c>
      <c r="K546" s="31">
        <v>10.19</v>
      </c>
    </row>
    <row r="547" spans="1:11">
      <c r="A547" s="38">
        <v>2015</v>
      </c>
      <c r="B547" s="12" t="s">
        <v>59</v>
      </c>
      <c r="C547" s="12" t="s">
        <v>93</v>
      </c>
      <c r="D547">
        <v>2</v>
      </c>
      <c r="E547">
        <v>79</v>
      </c>
      <c r="F547">
        <v>16</v>
      </c>
      <c r="G547">
        <v>17</v>
      </c>
      <c r="H547">
        <v>112</v>
      </c>
      <c r="I547" s="31">
        <v>70.53</v>
      </c>
      <c r="J547" s="31">
        <v>14.28</v>
      </c>
      <c r="K547" s="31">
        <v>15.19</v>
      </c>
    </row>
    <row r="548" spans="1:11">
      <c r="A548" s="38">
        <v>2015</v>
      </c>
      <c r="B548" s="12" t="s">
        <v>59</v>
      </c>
      <c r="C548" s="12" t="s">
        <v>93</v>
      </c>
      <c r="D548">
        <v>3</v>
      </c>
      <c r="E548">
        <v>79</v>
      </c>
      <c r="F548">
        <v>25</v>
      </c>
      <c r="G548">
        <v>16</v>
      </c>
      <c r="H548">
        <v>120</v>
      </c>
      <c r="I548" s="31">
        <v>65.83</v>
      </c>
      <c r="J548" s="31">
        <v>20.83</v>
      </c>
      <c r="K548" s="31">
        <v>13.34</v>
      </c>
    </row>
    <row r="549" spans="1:11">
      <c r="A549" s="38">
        <v>2015</v>
      </c>
      <c r="B549" s="12" t="s">
        <v>59</v>
      </c>
      <c r="C549" s="12" t="s">
        <v>93</v>
      </c>
      <c r="D549">
        <v>4</v>
      </c>
      <c r="E549">
        <v>86</v>
      </c>
      <c r="F549">
        <v>43</v>
      </c>
      <c r="G549">
        <v>22</v>
      </c>
      <c r="H549">
        <v>151</v>
      </c>
      <c r="I549" s="31">
        <v>56.95</v>
      </c>
      <c r="J549" s="31">
        <v>28.47</v>
      </c>
      <c r="K549" s="31">
        <v>14.58</v>
      </c>
    </row>
    <row r="550" spans="1:11">
      <c r="A550" s="38">
        <v>2015</v>
      </c>
      <c r="B550" s="12" t="s">
        <v>59</v>
      </c>
      <c r="C550" s="12" t="s">
        <v>90</v>
      </c>
      <c r="D550">
        <v>1</v>
      </c>
      <c r="E550">
        <v>361</v>
      </c>
      <c r="F550">
        <v>58</v>
      </c>
      <c r="G550">
        <v>51</v>
      </c>
      <c r="H550">
        <v>470</v>
      </c>
      <c r="I550" s="31">
        <v>76.8</v>
      </c>
      <c r="J550" s="31">
        <v>12.34</v>
      </c>
      <c r="K550" s="31">
        <v>10.86</v>
      </c>
    </row>
    <row r="551" spans="1:11">
      <c r="A551" s="38">
        <v>2015</v>
      </c>
      <c r="B551" s="12" t="s">
        <v>59</v>
      </c>
      <c r="C551" s="12" t="s">
        <v>90</v>
      </c>
      <c r="D551">
        <v>2</v>
      </c>
      <c r="E551">
        <v>308</v>
      </c>
      <c r="F551">
        <v>45</v>
      </c>
      <c r="G551">
        <v>62</v>
      </c>
      <c r="H551">
        <v>415</v>
      </c>
      <c r="I551" s="31">
        <v>74.209999999999994</v>
      </c>
      <c r="J551" s="31">
        <v>10.84</v>
      </c>
      <c r="K551" s="31">
        <v>14.95</v>
      </c>
    </row>
    <row r="552" spans="1:11">
      <c r="A552" s="38">
        <v>2015</v>
      </c>
      <c r="B552" s="12" t="s">
        <v>59</v>
      </c>
      <c r="C552" s="12" t="s">
        <v>90</v>
      </c>
      <c r="D552">
        <v>3</v>
      </c>
      <c r="E552">
        <v>265</v>
      </c>
      <c r="F552">
        <v>52</v>
      </c>
      <c r="G552">
        <v>72</v>
      </c>
      <c r="H552">
        <v>389</v>
      </c>
      <c r="I552" s="31">
        <v>68.12</v>
      </c>
      <c r="J552" s="31">
        <v>13.36</v>
      </c>
      <c r="K552" s="31">
        <v>18.52</v>
      </c>
    </row>
    <row r="553" spans="1:11">
      <c r="A553" s="38">
        <v>2015</v>
      </c>
      <c r="B553" s="12" t="s">
        <v>59</v>
      </c>
      <c r="C553" s="12" t="s">
        <v>90</v>
      </c>
      <c r="D553">
        <v>4</v>
      </c>
      <c r="E553">
        <v>300</v>
      </c>
      <c r="F553">
        <v>111</v>
      </c>
      <c r="G553">
        <v>83</v>
      </c>
      <c r="H553">
        <v>494</v>
      </c>
      <c r="I553" s="31">
        <v>60.72</v>
      </c>
      <c r="J553" s="31">
        <v>22.46</v>
      </c>
      <c r="K553" s="31">
        <v>16.82</v>
      </c>
    </row>
    <row r="554" spans="1:11">
      <c r="A554" s="38">
        <v>2015</v>
      </c>
      <c r="B554" s="12" t="s">
        <v>59</v>
      </c>
      <c r="C554" s="12" t="s">
        <v>91</v>
      </c>
      <c r="D554" s="38">
        <v>1</v>
      </c>
      <c r="E554">
        <v>61</v>
      </c>
      <c r="F554">
        <v>9</v>
      </c>
      <c r="G554">
        <v>14</v>
      </c>
      <c r="H554">
        <v>84</v>
      </c>
      <c r="I554" s="31">
        <v>72.61</v>
      </c>
      <c r="J554" s="31">
        <v>10.71</v>
      </c>
      <c r="K554" s="31">
        <v>16.68</v>
      </c>
    </row>
    <row r="555" spans="1:11">
      <c r="A555" s="38">
        <v>2015</v>
      </c>
      <c r="B555" s="12" t="s">
        <v>59</v>
      </c>
      <c r="C555" s="12" t="s">
        <v>91</v>
      </c>
      <c r="D555" s="38">
        <v>2</v>
      </c>
      <c r="E555">
        <v>32</v>
      </c>
      <c r="F555">
        <v>18</v>
      </c>
      <c r="G555">
        <v>7</v>
      </c>
      <c r="H555">
        <v>57</v>
      </c>
      <c r="I555" s="31">
        <v>56.14</v>
      </c>
      <c r="J555" s="31">
        <v>31.57</v>
      </c>
      <c r="K555" s="31">
        <v>12.29</v>
      </c>
    </row>
    <row r="556" spans="1:11">
      <c r="A556" s="38">
        <v>2015</v>
      </c>
      <c r="B556" s="12" t="s">
        <v>59</v>
      </c>
      <c r="C556" s="12" t="s">
        <v>91</v>
      </c>
      <c r="D556" s="38">
        <v>3</v>
      </c>
      <c r="E556">
        <v>20</v>
      </c>
      <c r="F556">
        <v>18</v>
      </c>
      <c r="G556">
        <v>12</v>
      </c>
      <c r="H556">
        <v>50</v>
      </c>
      <c r="I556" s="31">
        <v>40</v>
      </c>
      <c r="J556" s="31">
        <v>36</v>
      </c>
      <c r="K556" s="31">
        <v>24</v>
      </c>
    </row>
    <row r="557" spans="1:11">
      <c r="A557" s="38">
        <v>2015</v>
      </c>
      <c r="B557" s="12" t="s">
        <v>59</v>
      </c>
      <c r="C557" s="12" t="s">
        <v>91</v>
      </c>
      <c r="D557" s="38">
        <v>4</v>
      </c>
      <c r="E557">
        <v>26</v>
      </c>
      <c r="F557">
        <v>39</v>
      </c>
      <c r="G557">
        <v>14</v>
      </c>
      <c r="H557">
        <v>79</v>
      </c>
      <c r="I557" s="31">
        <v>32.909999999999997</v>
      </c>
      <c r="J557" s="31">
        <v>49.36</v>
      </c>
      <c r="K557" s="31">
        <v>17.73</v>
      </c>
    </row>
    <row r="558" spans="1:11">
      <c r="A558" s="38">
        <v>2015</v>
      </c>
      <c r="B558" s="12" t="s">
        <v>59</v>
      </c>
      <c r="C558" s="12" t="s">
        <v>89</v>
      </c>
      <c r="D558">
        <v>1</v>
      </c>
      <c r="E558">
        <v>61</v>
      </c>
      <c r="F558">
        <v>7</v>
      </c>
      <c r="G558">
        <v>10</v>
      </c>
      <c r="H558">
        <v>78</v>
      </c>
      <c r="I558" s="31">
        <v>78.2</v>
      </c>
      <c r="J558" s="31">
        <v>8.9700000000000006</v>
      </c>
      <c r="K558" s="31">
        <v>12.83</v>
      </c>
    </row>
    <row r="559" spans="1:11">
      <c r="A559" s="38">
        <v>2015</v>
      </c>
      <c r="B559" s="12" t="s">
        <v>59</v>
      </c>
      <c r="C559" s="12" t="s">
        <v>89</v>
      </c>
      <c r="D559">
        <v>2</v>
      </c>
      <c r="E559">
        <v>25</v>
      </c>
      <c r="F559">
        <v>4</v>
      </c>
      <c r="G559">
        <v>6</v>
      </c>
      <c r="H559">
        <v>35</v>
      </c>
      <c r="I559" s="31">
        <v>71.42</v>
      </c>
      <c r="J559" s="31">
        <v>11.42</v>
      </c>
      <c r="K559" s="31">
        <v>17.16</v>
      </c>
    </row>
    <row r="560" spans="1:11">
      <c r="A560" s="38">
        <v>2015</v>
      </c>
      <c r="B560" s="12" t="s">
        <v>59</v>
      </c>
      <c r="C560" s="12" t="s">
        <v>89</v>
      </c>
      <c r="D560">
        <v>3</v>
      </c>
      <c r="E560">
        <v>28</v>
      </c>
      <c r="F560">
        <v>8</v>
      </c>
      <c r="G560">
        <v>5</v>
      </c>
      <c r="H560">
        <v>41</v>
      </c>
      <c r="I560" s="31">
        <v>68.290000000000006</v>
      </c>
      <c r="J560" s="31">
        <v>19.510000000000002</v>
      </c>
      <c r="K560" s="31">
        <v>12.2</v>
      </c>
    </row>
    <row r="561" spans="1:11">
      <c r="A561" s="38">
        <v>2015</v>
      </c>
      <c r="B561" s="12" t="s">
        <v>59</v>
      </c>
      <c r="C561" s="12" t="s">
        <v>89</v>
      </c>
      <c r="D561">
        <v>4</v>
      </c>
      <c r="E561">
        <v>57</v>
      </c>
      <c r="F561">
        <v>34</v>
      </c>
      <c r="G561">
        <v>7</v>
      </c>
      <c r="H561">
        <v>98</v>
      </c>
      <c r="I561" s="31">
        <v>58.16</v>
      </c>
      <c r="J561" s="31">
        <v>34.69</v>
      </c>
      <c r="K561" s="31">
        <v>7.15</v>
      </c>
    </row>
    <row r="562" spans="1:11">
      <c r="A562" s="38">
        <v>2015</v>
      </c>
      <c r="B562" s="12" t="s">
        <v>59</v>
      </c>
      <c r="C562" s="12" t="s">
        <v>88</v>
      </c>
      <c r="D562">
        <v>1</v>
      </c>
      <c r="E562">
        <v>60</v>
      </c>
      <c r="F562">
        <v>17</v>
      </c>
      <c r="G562">
        <v>7</v>
      </c>
      <c r="H562">
        <v>84</v>
      </c>
      <c r="I562" s="31">
        <v>71.42</v>
      </c>
      <c r="J562" s="31">
        <v>20.23</v>
      </c>
      <c r="K562" s="31">
        <v>8.35</v>
      </c>
    </row>
    <row r="563" spans="1:11">
      <c r="A563" s="38">
        <v>2015</v>
      </c>
      <c r="B563" s="12" t="s">
        <v>59</v>
      </c>
      <c r="C563" s="12" t="s">
        <v>88</v>
      </c>
      <c r="D563">
        <v>2</v>
      </c>
      <c r="E563">
        <v>25</v>
      </c>
      <c r="F563">
        <v>6</v>
      </c>
      <c r="G563">
        <v>11</v>
      </c>
      <c r="H563">
        <v>42</v>
      </c>
      <c r="I563" s="31">
        <v>59.52</v>
      </c>
      <c r="J563" s="31">
        <v>14.28</v>
      </c>
      <c r="K563" s="31">
        <v>26.2</v>
      </c>
    </row>
    <row r="564" spans="1:11">
      <c r="A564" s="38">
        <v>2015</v>
      </c>
      <c r="B564" s="12" t="s">
        <v>59</v>
      </c>
      <c r="C564" s="12" t="s">
        <v>88</v>
      </c>
      <c r="D564">
        <v>3</v>
      </c>
      <c r="E564">
        <v>32</v>
      </c>
      <c r="F564">
        <v>12</v>
      </c>
      <c r="G564">
        <v>4</v>
      </c>
      <c r="H564">
        <v>48</v>
      </c>
      <c r="I564" s="31">
        <v>66.66</v>
      </c>
      <c r="J564" s="31">
        <v>25</v>
      </c>
      <c r="K564" s="31">
        <v>8.34</v>
      </c>
    </row>
    <row r="565" spans="1:11">
      <c r="A565" s="38">
        <v>2015</v>
      </c>
      <c r="B565" s="12" t="s">
        <v>59</v>
      </c>
      <c r="C565" s="12" t="s">
        <v>88</v>
      </c>
      <c r="D565">
        <v>4</v>
      </c>
      <c r="E565">
        <v>40</v>
      </c>
      <c r="F565">
        <v>29</v>
      </c>
      <c r="G565">
        <v>9</v>
      </c>
      <c r="H565">
        <v>78</v>
      </c>
      <c r="I565" s="31">
        <v>51.28</v>
      </c>
      <c r="J565" s="31">
        <v>37.17</v>
      </c>
      <c r="K565" s="31">
        <v>11.55</v>
      </c>
    </row>
    <row r="566" spans="1:11">
      <c r="A566" s="38">
        <v>2015</v>
      </c>
      <c r="B566" s="12" t="s">
        <v>59</v>
      </c>
      <c r="C566" s="10" t="s">
        <v>101</v>
      </c>
      <c r="D566" s="47">
        <v>3</v>
      </c>
      <c r="E566" s="47">
        <v>1</v>
      </c>
      <c r="F566" s="47">
        <v>0</v>
      </c>
      <c r="G566" s="47">
        <v>0</v>
      </c>
      <c r="H566" s="47">
        <v>1</v>
      </c>
      <c r="I566" s="47">
        <v>100</v>
      </c>
      <c r="J566" s="47">
        <v>0</v>
      </c>
      <c r="K566" s="47">
        <v>0</v>
      </c>
    </row>
    <row r="567" spans="1:11">
      <c r="A567" s="38">
        <v>2015</v>
      </c>
      <c r="B567" s="12" t="s">
        <v>59</v>
      </c>
      <c r="C567" s="10" t="s">
        <v>101</v>
      </c>
      <c r="D567" s="47">
        <v>4</v>
      </c>
      <c r="E567" s="47">
        <v>2</v>
      </c>
      <c r="F567" s="47">
        <v>5</v>
      </c>
      <c r="G567" s="47">
        <v>2</v>
      </c>
      <c r="H567" s="47">
        <v>9</v>
      </c>
      <c r="I567" s="47">
        <v>22.22</v>
      </c>
      <c r="J567" s="47">
        <v>55.55</v>
      </c>
      <c r="K567" s="47">
        <v>22.23</v>
      </c>
    </row>
    <row r="568" spans="1:11">
      <c r="A568" s="38">
        <v>2015</v>
      </c>
      <c r="B568" s="12" t="s">
        <v>59</v>
      </c>
      <c r="C568" s="12" t="s">
        <v>87</v>
      </c>
      <c r="D568">
        <v>1</v>
      </c>
      <c r="E568">
        <v>244</v>
      </c>
      <c r="F568">
        <v>25</v>
      </c>
      <c r="G568">
        <v>22</v>
      </c>
      <c r="H568">
        <v>291</v>
      </c>
      <c r="I568" s="31">
        <v>83.84</v>
      </c>
      <c r="J568" s="31">
        <v>8.59</v>
      </c>
      <c r="K568" s="31">
        <v>7.57</v>
      </c>
    </row>
    <row r="569" spans="1:11">
      <c r="A569" s="38">
        <v>2015</v>
      </c>
      <c r="B569" s="12" t="s">
        <v>59</v>
      </c>
      <c r="C569" s="12" t="s">
        <v>87</v>
      </c>
      <c r="D569">
        <v>2</v>
      </c>
      <c r="E569">
        <v>223</v>
      </c>
      <c r="F569">
        <v>43</v>
      </c>
      <c r="G569">
        <v>61</v>
      </c>
      <c r="H569">
        <v>327</v>
      </c>
      <c r="I569" s="31">
        <v>68.19</v>
      </c>
      <c r="J569" s="31">
        <v>13.14</v>
      </c>
      <c r="K569" s="31">
        <v>18.670000000000002</v>
      </c>
    </row>
    <row r="570" spans="1:11">
      <c r="A570" s="38">
        <v>2015</v>
      </c>
      <c r="B570" s="12" t="s">
        <v>59</v>
      </c>
      <c r="C570" s="12" t="s">
        <v>87</v>
      </c>
      <c r="D570">
        <v>3</v>
      </c>
      <c r="E570">
        <v>239</v>
      </c>
      <c r="F570">
        <v>42</v>
      </c>
      <c r="G570">
        <v>46</v>
      </c>
      <c r="H570">
        <v>327</v>
      </c>
      <c r="I570" s="31">
        <v>73.08</v>
      </c>
      <c r="J570" s="31">
        <v>12.84</v>
      </c>
      <c r="K570" s="31">
        <v>14.08</v>
      </c>
    </row>
    <row r="571" spans="1:11">
      <c r="A571" s="38">
        <v>2015</v>
      </c>
      <c r="B571" s="12" t="s">
        <v>59</v>
      </c>
      <c r="C571" s="12" t="s">
        <v>87</v>
      </c>
      <c r="D571">
        <v>4</v>
      </c>
      <c r="E571">
        <v>274</v>
      </c>
      <c r="F571">
        <v>64</v>
      </c>
      <c r="G571">
        <v>36</v>
      </c>
      <c r="H571">
        <v>374</v>
      </c>
      <c r="I571" s="31">
        <v>73.260000000000005</v>
      </c>
      <c r="J571" s="31">
        <v>17.11</v>
      </c>
      <c r="K571" s="31">
        <v>9.6300000000000008</v>
      </c>
    </row>
    <row r="572" spans="1:11">
      <c r="A572" s="38">
        <v>2015</v>
      </c>
      <c r="B572" s="12" t="s">
        <v>59</v>
      </c>
      <c r="C572" s="12" t="s">
        <v>85</v>
      </c>
      <c r="D572">
        <v>1</v>
      </c>
      <c r="E572">
        <v>130</v>
      </c>
      <c r="F572">
        <v>16</v>
      </c>
      <c r="G572">
        <v>13</v>
      </c>
      <c r="H572">
        <v>159</v>
      </c>
      <c r="I572" s="31">
        <v>81.760000000000005</v>
      </c>
      <c r="J572" s="31">
        <v>10.06</v>
      </c>
      <c r="K572" s="31">
        <v>8.18</v>
      </c>
    </row>
    <row r="573" spans="1:11">
      <c r="A573" s="38">
        <v>2015</v>
      </c>
      <c r="B573" s="12" t="s">
        <v>59</v>
      </c>
      <c r="C573" s="12" t="s">
        <v>85</v>
      </c>
      <c r="D573">
        <v>2</v>
      </c>
      <c r="E573">
        <v>122</v>
      </c>
      <c r="F573">
        <v>15</v>
      </c>
      <c r="G573">
        <v>22</v>
      </c>
      <c r="H573">
        <v>159</v>
      </c>
      <c r="I573" s="31">
        <v>76.72</v>
      </c>
      <c r="J573" s="31">
        <v>9.43</v>
      </c>
      <c r="K573" s="31">
        <v>13.85</v>
      </c>
    </row>
    <row r="574" spans="1:11">
      <c r="A574" s="38">
        <v>2015</v>
      </c>
      <c r="B574" s="12" t="s">
        <v>59</v>
      </c>
      <c r="C574" s="12" t="s">
        <v>85</v>
      </c>
      <c r="D574">
        <v>3</v>
      </c>
      <c r="E574">
        <v>133</v>
      </c>
      <c r="F574">
        <v>25</v>
      </c>
      <c r="G574">
        <v>44</v>
      </c>
      <c r="H574">
        <v>202</v>
      </c>
      <c r="I574" s="31">
        <v>65.84</v>
      </c>
      <c r="J574" s="31">
        <v>12.37</v>
      </c>
      <c r="K574" s="31">
        <v>21.79</v>
      </c>
    </row>
    <row r="575" spans="1:11">
      <c r="A575" s="38">
        <v>2015</v>
      </c>
      <c r="B575" s="12" t="s">
        <v>59</v>
      </c>
      <c r="C575" s="12" t="s">
        <v>85</v>
      </c>
      <c r="D575">
        <v>4</v>
      </c>
      <c r="E575">
        <v>141</v>
      </c>
      <c r="F575">
        <v>32</v>
      </c>
      <c r="G575">
        <v>48</v>
      </c>
      <c r="H575">
        <v>221</v>
      </c>
      <c r="I575" s="31">
        <v>63.8</v>
      </c>
      <c r="J575" s="31">
        <v>14.47</v>
      </c>
      <c r="K575" s="31">
        <v>21.73</v>
      </c>
    </row>
    <row r="576" spans="1:11">
      <c r="A576" s="38">
        <v>2015</v>
      </c>
      <c r="B576" s="12" t="s">
        <v>59</v>
      </c>
      <c r="C576" s="12" t="s">
        <v>86</v>
      </c>
      <c r="D576">
        <v>1</v>
      </c>
      <c r="E576">
        <v>87</v>
      </c>
      <c r="F576">
        <v>12</v>
      </c>
      <c r="G576">
        <v>7</v>
      </c>
      <c r="H576">
        <v>106</v>
      </c>
      <c r="I576" s="31">
        <v>82.07</v>
      </c>
      <c r="J576" s="31">
        <v>11.32</v>
      </c>
      <c r="K576" s="31">
        <v>6.61</v>
      </c>
    </row>
    <row r="577" spans="1:11">
      <c r="A577" s="38">
        <v>2015</v>
      </c>
      <c r="B577" s="12" t="s">
        <v>59</v>
      </c>
      <c r="C577" s="12" t="s">
        <v>86</v>
      </c>
      <c r="D577">
        <v>2</v>
      </c>
      <c r="E577">
        <v>60</v>
      </c>
      <c r="F577">
        <v>11</v>
      </c>
      <c r="G577">
        <v>12</v>
      </c>
      <c r="H577">
        <v>83</v>
      </c>
      <c r="I577" s="31">
        <v>72.28</v>
      </c>
      <c r="J577" s="31">
        <v>13.25</v>
      </c>
      <c r="K577" s="31">
        <v>14.47</v>
      </c>
    </row>
    <row r="578" spans="1:11">
      <c r="A578" s="38">
        <v>2015</v>
      </c>
      <c r="B578" s="12" t="s">
        <v>59</v>
      </c>
      <c r="C578" s="12" t="s">
        <v>86</v>
      </c>
      <c r="D578">
        <v>3</v>
      </c>
      <c r="E578">
        <v>41</v>
      </c>
      <c r="F578">
        <v>9</v>
      </c>
      <c r="G578">
        <v>9</v>
      </c>
      <c r="H578">
        <v>59</v>
      </c>
      <c r="I578" s="31">
        <v>69.489999999999995</v>
      </c>
      <c r="J578" s="31">
        <v>15.25</v>
      </c>
      <c r="K578" s="31">
        <v>15.26</v>
      </c>
    </row>
    <row r="579" spans="1:11">
      <c r="A579" s="38">
        <v>2015</v>
      </c>
      <c r="B579" s="12" t="s">
        <v>59</v>
      </c>
      <c r="C579" s="12" t="s">
        <v>86</v>
      </c>
      <c r="D579">
        <v>4</v>
      </c>
      <c r="E579">
        <v>63</v>
      </c>
      <c r="F579">
        <v>16</v>
      </c>
      <c r="G579">
        <v>14</v>
      </c>
      <c r="H579">
        <v>93</v>
      </c>
      <c r="I579" s="31">
        <v>67.739999999999995</v>
      </c>
      <c r="J579" s="31">
        <v>17.2</v>
      </c>
      <c r="K579" s="31">
        <v>15.06</v>
      </c>
    </row>
    <row r="580" spans="1:11">
      <c r="A580" s="38">
        <v>2015</v>
      </c>
      <c r="B580" s="12" t="s">
        <v>59</v>
      </c>
      <c r="C580" s="12" t="s">
        <v>83</v>
      </c>
      <c r="D580">
        <v>1</v>
      </c>
      <c r="E580">
        <v>127</v>
      </c>
      <c r="F580">
        <v>18</v>
      </c>
      <c r="G580">
        <v>23</v>
      </c>
      <c r="H580">
        <v>168</v>
      </c>
      <c r="I580" s="31">
        <v>75.59</v>
      </c>
      <c r="J580" s="31">
        <v>10.71</v>
      </c>
      <c r="K580" s="31">
        <v>13.7</v>
      </c>
    </row>
    <row r="581" spans="1:11">
      <c r="A581" s="38">
        <v>2015</v>
      </c>
      <c r="B581" s="12" t="s">
        <v>59</v>
      </c>
      <c r="C581" s="12" t="s">
        <v>83</v>
      </c>
      <c r="D581">
        <v>2</v>
      </c>
      <c r="E581">
        <v>126</v>
      </c>
      <c r="F581">
        <v>14</v>
      </c>
      <c r="G581">
        <v>19</v>
      </c>
      <c r="H581">
        <v>159</v>
      </c>
      <c r="I581" s="31">
        <v>79.239999999999995</v>
      </c>
      <c r="J581" s="31">
        <v>8.8000000000000007</v>
      </c>
      <c r="K581" s="31">
        <v>11.96</v>
      </c>
    </row>
    <row r="582" spans="1:11">
      <c r="A582" s="38">
        <v>2015</v>
      </c>
      <c r="B582" s="12" t="s">
        <v>59</v>
      </c>
      <c r="C582" s="12" t="s">
        <v>83</v>
      </c>
      <c r="D582">
        <v>3</v>
      </c>
      <c r="E582">
        <v>115</v>
      </c>
      <c r="F582">
        <v>14</v>
      </c>
      <c r="G582">
        <v>26</v>
      </c>
      <c r="H582">
        <v>155</v>
      </c>
      <c r="I582" s="31">
        <v>74.19</v>
      </c>
      <c r="J582" s="31">
        <v>9.0299999999999994</v>
      </c>
      <c r="K582" s="31">
        <v>16.78</v>
      </c>
    </row>
    <row r="583" spans="1:11">
      <c r="A583" s="38">
        <v>2015</v>
      </c>
      <c r="B583" s="12" t="s">
        <v>59</v>
      </c>
      <c r="C583" s="12" t="s">
        <v>83</v>
      </c>
      <c r="D583">
        <v>4</v>
      </c>
      <c r="E583">
        <v>149</v>
      </c>
      <c r="F583">
        <v>24</v>
      </c>
      <c r="G583">
        <v>39</v>
      </c>
      <c r="H583">
        <v>212</v>
      </c>
      <c r="I583" s="31">
        <v>70.28</v>
      </c>
      <c r="J583" s="31">
        <v>11.32</v>
      </c>
      <c r="K583" s="31">
        <v>18.399999999999999</v>
      </c>
    </row>
    <row r="584" spans="1:11">
      <c r="A584" s="38">
        <v>2015</v>
      </c>
      <c r="B584" s="12" t="s">
        <v>59</v>
      </c>
      <c r="C584" s="12" t="s">
        <v>81</v>
      </c>
      <c r="D584">
        <v>1</v>
      </c>
      <c r="E584">
        <v>77</v>
      </c>
      <c r="F584">
        <v>12</v>
      </c>
      <c r="G584">
        <v>5</v>
      </c>
      <c r="H584">
        <v>94</v>
      </c>
      <c r="I584" s="31">
        <v>81.91</v>
      </c>
      <c r="J584" s="31">
        <v>12.76</v>
      </c>
      <c r="K584" s="31">
        <v>5.33</v>
      </c>
    </row>
    <row r="585" spans="1:11">
      <c r="A585" s="38">
        <v>2015</v>
      </c>
      <c r="B585" s="12" t="s">
        <v>59</v>
      </c>
      <c r="C585" s="12" t="s">
        <v>81</v>
      </c>
      <c r="D585">
        <v>2</v>
      </c>
      <c r="E585">
        <v>71</v>
      </c>
      <c r="F585">
        <v>5</v>
      </c>
      <c r="G585">
        <v>17</v>
      </c>
      <c r="H585">
        <v>93</v>
      </c>
      <c r="I585" s="31">
        <v>76.34</v>
      </c>
      <c r="J585" s="31">
        <v>5.37</v>
      </c>
      <c r="K585" s="31">
        <v>18.29</v>
      </c>
    </row>
    <row r="586" spans="1:11">
      <c r="A586" s="38">
        <v>2015</v>
      </c>
      <c r="B586" s="12" t="s">
        <v>59</v>
      </c>
      <c r="C586" s="12" t="s">
        <v>81</v>
      </c>
      <c r="D586">
        <v>3</v>
      </c>
      <c r="E586">
        <v>68</v>
      </c>
      <c r="F586">
        <v>14</v>
      </c>
      <c r="G586">
        <v>15</v>
      </c>
      <c r="H586">
        <v>97</v>
      </c>
      <c r="I586" s="31">
        <v>70.099999999999994</v>
      </c>
      <c r="J586" s="31">
        <v>14.43</v>
      </c>
      <c r="K586" s="31">
        <v>15.47</v>
      </c>
    </row>
    <row r="587" spans="1:11">
      <c r="A587" s="38">
        <v>2015</v>
      </c>
      <c r="B587" s="12" t="s">
        <v>59</v>
      </c>
      <c r="C587" s="12" t="s">
        <v>81</v>
      </c>
      <c r="D587">
        <v>4</v>
      </c>
      <c r="E587">
        <v>81</v>
      </c>
      <c r="F587">
        <v>22</v>
      </c>
      <c r="G587">
        <v>21</v>
      </c>
      <c r="H587">
        <v>124</v>
      </c>
      <c r="I587" s="31">
        <v>65.319999999999993</v>
      </c>
      <c r="J587" s="31">
        <v>17.739999999999998</v>
      </c>
      <c r="K587" s="31">
        <v>16.940000000000001</v>
      </c>
    </row>
    <row r="588" spans="1:11">
      <c r="A588" s="38">
        <v>2015</v>
      </c>
      <c r="B588" s="12" t="s">
        <v>59</v>
      </c>
      <c r="C588" s="12" t="s">
        <v>82</v>
      </c>
      <c r="D588">
        <v>1</v>
      </c>
      <c r="E588">
        <v>35</v>
      </c>
      <c r="F588">
        <v>8</v>
      </c>
      <c r="G588">
        <v>6</v>
      </c>
      <c r="H588">
        <v>49</v>
      </c>
      <c r="I588" s="31">
        <v>71.42</v>
      </c>
      <c r="J588" s="31">
        <v>16.32</v>
      </c>
      <c r="K588" s="31">
        <v>12.26</v>
      </c>
    </row>
    <row r="589" spans="1:11">
      <c r="A589" s="38">
        <v>2015</v>
      </c>
      <c r="B589" s="12" t="s">
        <v>59</v>
      </c>
      <c r="C589" s="12" t="s">
        <v>82</v>
      </c>
      <c r="D589">
        <v>2</v>
      </c>
      <c r="E589">
        <v>27</v>
      </c>
      <c r="F589">
        <v>17</v>
      </c>
      <c r="G589">
        <v>13</v>
      </c>
      <c r="H589">
        <v>57</v>
      </c>
      <c r="I589" s="31">
        <v>47.36</v>
      </c>
      <c r="J589" s="31">
        <v>29.82</v>
      </c>
      <c r="K589" s="31">
        <v>22.82</v>
      </c>
    </row>
    <row r="590" spans="1:11">
      <c r="A590" s="38">
        <v>2015</v>
      </c>
      <c r="B590" s="12" t="s">
        <v>59</v>
      </c>
      <c r="C590" s="12" t="s">
        <v>82</v>
      </c>
      <c r="D590">
        <v>3</v>
      </c>
      <c r="E590">
        <v>21</v>
      </c>
      <c r="F590">
        <v>21</v>
      </c>
      <c r="G590">
        <v>4</v>
      </c>
      <c r="H590">
        <v>46</v>
      </c>
      <c r="I590" s="31">
        <v>45.65</v>
      </c>
      <c r="J590" s="31">
        <v>45.65</v>
      </c>
      <c r="K590" s="31">
        <v>8.6999999999999993</v>
      </c>
    </row>
    <row r="591" spans="1:11">
      <c r="A591" s="38">
        <v>2015</v>
      </c>
      <c r="B591" s="12" t="s">
        <v>59</v>
      </c>
      <c r="C591" s="12" t="s">
        <v>82</v>
      </c>
      <c r="D591">
        <v>4</v>
      </c>
      <c r="E591">
        <v>51</v>
      </c>
      <c r="F591">
        <v>32</v>
      </c>
      <c r="G591">
        <v>15</v>
      </c>
      <c r="H591">
        <v>98</v>
      </c>
      <c r="I591" s="31">
        <v>52.04</v>
      </c>
      <c r="J591" s="31">
        <v>32.65</v>
      </c>
      <c r="K591" s="31">
        <v>15.31</v>
      </c>
    </row>
    <row r="592" spans="1:11">
      <c r="A592" s="38">
        <v>2015</v>
      </c>
      <c r="B592" s="12" t="s">
        <v>59</v>
      </c>
      <c r="C592" s="12" t="s">
        <v>80</v>
      </c>
      <c r="D592" s="46">
        <v>1</v>
      </c>
      <c r="E592" s="46">
        <v>173</v>
      </c>
      <c r="F592" s="46">
        <v>10</v>
      </c>
      <c r="G592" s="46">
        <v>14</v>
      </c>
      <c r="H592" s="46">
        <v>197</v>
      </c>
      <c r="I592" s="31">
        <v>87.81</v>
      </c>
      <c r="J592" s="31">
        <v>5.07</v>
      </c>
      <c r="K592" s="31">
        <v>7.12</v>
      </c>
    </row>
    <row r="593" spans="1:11">
      <c r="A593" s="38">
        <v>2015</v>
      </c>
      <c r="B593" s="12" t="s">
        <v>59</v>
      </c>
      <c r="C593" s="12" t="s">
        <v>80</v>
      </c>
      <c r="D593" s="46">
        <v>2</v>
      </c>
      <c r="E593" s="46">
        <v>135</v>
      </c>
      <c r="F593" s="46">
        <v>15</v>
      </c>
      <c r="G593" s="46">
        <v>15</v>
      </c>
      <c r="H593" s="46">
        <v>165</v>
      </c>
      <c r="I593" s="31">
        <v>81.81</v>
      </c>
      <c r="J593" s="31">
        <v>9.09</v>
      </c>
      <c r="K593" s="31">
        <v>9.1</v>
      </c>
    </row>
    <row r="594" spans="1:11">
      <c r="A594" s="38">
        <v>2015</v>
      </c>
      <c r="B594" s="12" t="s">
        <v>59</v>
      </c>
      <c r="C594" s="12" t="s">
        <v>80</v>
      </c>
      <c r="D594" s="46">
        <v>3</v>
      </c>
      <c r="E594" s="46">
        <v>147</v>
      </c>
      <c r="F594" s="46">
        <v>33</v>
      </c>
      <c r="G594" s="46">
        <v>23</v>
      </c>
      <c r="H594" s="46">
        <v>203</v>
      </c>
      <c r="I594" s="31">
        <v>72.41</v>
      </c>
      <c r="J594" s="31">
        <v>16.25</v>
      </c>
      <c r="K594" s="31">
        <v>11.34</v>
      </c>
    </row>
    <row r="595" spans="1:11">
      <c r="A595" s="38">
        <v>2015</v>
      </c>
      <c r="B595" s="12" t="s">
        <v>59</v>
      </c>
      <c r="C595" s="12" t="s">
        <v>80</v>
      </c>
      <c r="D595" s="46">
        <v>4</v>
      </c>
      <c r="E595" s="46">
        <v>131</v>
      </c>
      <c r="F595" s="46">
        <v>41</v>
      </c>
      <c r="G595" s="46">
        <v>27</v>
      </c>
      <c r="H595" s="46">
        <v>199</v>
      </c>
      <c r="I595" s="31">
        <v>65.819999999999993</v>
      </c>
      <c r="J595" s="31">
        <v>20.6</v>
      </c>
      <c r="K595" s="31">
        <v>13.58</v>
      </c>
    </row>
    <row r="596" spans="1:11">
      <c r="A596" s="38">
        <v>2015</v>
      </c>
      <c r="B596" s="12" t="s">
        <v>59</v>
      </c>
      <c r="C596" s="12" t="s">
        <v>79</v>
      </c>
      <c r="D596" s="46">
        <v>1</v>
      </c>
      <c r="E596" s="46">
        <v>79</v>
      </c>
      <c r="F596" s="46">
        <v>12</v>
      </c>
      <c r="G596" s="46">
        <v>7</v>
      </c>
      <c r="H596" s="46">
        <v>98</v>
      </c>
      <c r="I596" s="31">
        <v>80.61</v>
      </c>
      <c r="J596" s="31">
        <v>12.24</v>
      </c>
      <c r="K596" s="31">
        <v>7.15</v>
      </c>
    </row>
    <row r="597" spans="1:11">
      <c r="A597" s="38">
        <v>2015</v>
      </c>
      <c r="B597" s="12" t="s">
        <v>59</v>
      </c>
      <c r="C597" s="12" t="s">
        <v>79</v>
      </c>
      <c r="D597" s="46">
        <v>2</v>
      </c>
      <c r="E597" s="46">
        <v>58</v>
      </c>
      <c r="F597" s="46">
        <v>21</v>
      </c>
      <c r="G597" s="46">
        <v>15</v>
      </c>
      <c r="H597" s="46">
        <v>94</v>
      </c>
      <c r="I597" s="31">
        <v>61.7</v>
      </c>
      <c r="J597" s="31">
        <v>22.34</v>
      </c>
      <c r="K597" s="31">
        <v>15.96</v>
      </c>
    </row>
    <row r="598" spans="1:11">
      <c r="A598" s="38">
        <v>2015</v>
      </c>
      <c r="B598" s="12" t="s">
        <v>59</v>
      </c>
      <c r="C598" s="12" t="s">
        <v>79</v>
      </c>
      <c r="D598" s="46">
        <v>3</v>
      </c>
      <c r="E598" s="46">
        <v>61</v>
      </c>
      <c r="F598" s="46">
        <v>6</v>
      </c>
      <c r="G598" s="46">
        <v>20</v>
      </c>
      <c r="H598" s="46">
        <v>87</v>
      </c>
      <c r="I598" s="31">
        <v>70.11</v>
      </c>
      <c r="J598" s="31">
        <v>6.89</v>
      </c>
      <c r="K598" s="31">
        <v>23</v>
      </c>
    </row>
    <row r="599" spans="1:11">
      <c r="A599" s="38">
        <v>2015</v>
      </c>
      <c r="B599" s="12" t="s">
        <v>59</v>
      </c>
      <c r="C599" s="12" t="s">
        <v>79</v>
      </c>
      <c r="D599" s="46">
        <v>4</v>
      </c>
      <c r="E599" s="46">
        <v>75</v>
      </c>
      <c r="F599" s="46">
        <v>17</v>
      </c>
      <c r="G599" s="46">
        <v>27</v>
      </c>
      <c r="H599" s="46">
        <v>119</v>
      </c>
      <c r="I599" s="31">
        <v>63.02</v>
      </c>
      <c r="J599" s="31">
        <v>14.28</v>
      </c>
      <c r="K599" s="31">
        <v>22.7</v>
      </c>
    </row>
    <row r="600" spans="1:11">
      <c r="A600" s="38">
        <v>2015</v>
      </c>
      <c r="B600" s="12" t="s">
        <v>59</v>
      </c>
      <c r="C600" s="12" t="s">
        <v>78</v>
      </c>
      <c r="D600" s="30">
        <v>1</v>
      </c>
      <c r="E600" s="30">
        <v>44</v>
      </c>
      <c r="F600" s="30">
        <v>1</v>
      </c>
      <c r="G600" s="30">
        <v>4</v>
      </c>
      <c r="H600" s="30">
        <v>49</v>
      </c>
      <c r="I600" s="36">
        <v>89.79</v>
      </c>
      <c r="J600" s="36">
        <v>2.04</v>
      </c>
      <c r="K600" s="36">
        <v>8.17</v>
      </c>
    </row>
    <row r="601" spans="1:11">
      <c r="A601" s="38">
        <v>2015</v>
      </c>
      <c r="B601" s="12" t="s">
        <v>59</v>
      </c>
      <c r="C601" s="12" t="s">
        <v>78</v>
      </c>
      <c r="D601" s="30">
        <v>2</v>
      </c>
      <c r="E601" s="30">
        <v>42</v>
      </c>
      <c r="F601" s="30">
        <v>8</v>
      </c>
      <c r="G601" s="30">
        <v>11</v>
      </c>
      <c r="H601" s="30">
        <v>61</v>
      </c>
      <c r="I601" s="36">
        <v>68.849999999999994</v>
      </c>
      <c r="J601" s="36">
        <v>13.11</v>
      </c>
      <c r="K601" s="36">
        <v>18.04</v>
      </c>
    </row>
    <row r="602" spans="1:11">
      <c r="A602" s="38">
        <v>2015</v>
      </c>
      <c r="B602" s="12" t="s">
        <v>59</v>
      </c>
      <c r="C602" s="12" t="s">
        <v>78</v>
      </c>
      <c r="D602" s="30">
        <v>3</v>
      </c>
      <c r="E602" s="30">
        <v>89</v>
      </c>
      <c r="F602" s="30">
        <v>11</v>
      </c>
      <c r="G602" s="30">
        <v>17</v>
      </c>
      <c r="H602" s="30">
        <v>117</v>
      </c>
      <c r="I602" s="36">
        <v>76.06</v>
      </c>
      <c r="J602" s="36">
        <v>9.4</v>
      </c>
      <c r="K602" s="36">
        <v>14.54</v>
      </c>
    </row>
    <row r="603" spans="1:11">
      <c r="A603" s="38">
        <v>2015</v>
      </c>
      <c r="B603" s="12" t="s">
        <v>59</v>
      </c>
      <c r="C603" s="12" t="s">
        <v>78</v>
      </c>
      <c r="D603" s="30">
        <v>4</v>
      </c>
      <c r="E603" s="30">
        <v>103</v>
      </c>
      <c r="F603" s="30">
        <v>48</v>
      </c>
      <c r="G603" s="30">
        <v>22</v>
      </c>
      <c r="H603" s="30">
        <v>173</v>
      </c>
      <c r="I603" s="36">
        <v>59.53</v>
      </c>
      <c r="J603" s="36">
        <v>27.74</v>
      </c>
      <c r="K603" s="36">
        <v>12.73</v>
      </c>
    </row>
    <row r="604" spans="1:11">
      <c r="A604" s="38">
        <v>2015</v>
      </c>
      <c r="B604" s="12" t="s">
        <v>59</v>
      </c>
      <c r="C604" s="12" t="s">
        <v>77</v>
      </c>
      <c r="D604" s="46">
        <v>1</v>
      </c>
      <c r="E604" s="46">
        <v>69</v>
      </c>
      <c r="F604" s="46">
        <v>17</v>
      </c>
      <c r="G604" s="46">
        <v>9</v>
      </c>
      <c r="H604" s="46">
        <v>95</v>
      </c>
      <c r="I604" s="31">
        <v>72.63</v>
      </c>
      <c r="J604" s="31">
        <v>17.89</v>
      </c>
      <c r="K604" s="31">
        <v>9.48</v>
      </c>
    </row>
    <row r="605" spans="1:11">
      <c r="A605" s="38">
        <v>2015</v>
      </c>
      <c r="B605" s="12" t="s">
        <v>59</v>
      </c>
      <c r="C605" s="12" t="s">
        <v>77</v>
      </c>
      <c r="D605" s="46">
        <v>2</v>
      </c>
      <c r="E605" s="46">
        <v>46</v>
      </c>
      <c r="F605" s="46">
        <v>6</v>
      </c>
      <c r="G605" s="46">
        <v>2</v>
      </c>
      <c r="H605" s="46">
        <v>54</v>
      </c>
      <c r="I605" s="31">
        <v>85.18</v>
      </c>
      <c r="J605" s="31">
        <v>11.11</v>
      </c>
      <c r="K605" s="31">
        <v>3.71</v>
      </c>
    </row>
    <row r="606" spans="1:11">
      <c r="A606" s="38">
        <v>2015</v>
      </c>
      <c r="B606" s="12" t="s">
        <v>59</v>
      </c>
      <c r="C606" s="12" t="s">
        <v>77</v>
      </c>
      <c r="D606" s="46">
        <v>3</v>
      </c>
      <c r="E606" s="46">
        <v>50</v>
      </c>
      <c r="F606" s="46">
        <v>11</v>
      </c>
      <c r="G606" s="46">
        <v>12</v>
      </c>
      <c r="H606" s="46">
        <v>73</v>
      </c>
      <c r="I606" s="31">
        <v>68.489999999999995</v>
      </c>
      <c r="J606" s="31">
        <v>15.06</v>
      </c>
      <c r="K606" s="31">
        <v>16.45</v>
      </c>
    </row>
    <row r="607" spans="1:11">
      <c r="A607" s="38">
        <v>2015</v>
      </c>
      <c r="B607" s="12" t="s">
        <v>59</v>
      </c>
      <c r="C607" s="12" t="s">
        <v>77</v>
      </c>
      <c r="D607" s="46">
        <v>4</v>
      </c>
      <c r="E607" s="46">
        <v>44</v>
      </c>
      <c r="F607" s="46">
        <v>21</v>
      </c>
      <c r="G607" s="46">
        <v>16</v>
      </c>
      <c r="H607" s="46">
        <v>81</v>
      </c>
      <c r="I607" s="31">
        <v>54.32</v>
      </c>
      <c r="J607" s="31">
        <v>25.92</v>
      </c>
      <c r="K607" s="31">
        <v>19.760000000000002</v>
      </c>
    </row>
    <row r="608" spans="1:11">
      <c r="A608" s="38">
        <v>2015</v>
      </c>
      <c r="B608" s="12" t="s">
        <v>59</v>
      </c>
      <c r="C608" s="12" t="s">
        <v>76</v>
      </c>
      <c r="D608" s="46">
        <v>1</v>
      </c>
      <c r="E608" s="46">
        <v>44</v>
      </c>
      <c r="F608" s="46">
        <v>9</v>
      </c>
      <c r="G608" s="46">
        <v>12</v>
      </c>
      <c r="H608" s="46">
        <v>65</v>
      </c>
      <c r="I608" s="31">
        <v>67.69</v>
      </c>
      <c r="J608" s="31">
        <v>13.84</v>
      </c>
      <c r="K608" s="31">
        <v>18.47</v>
      </c>
    </row>
    <row r="609" spans="1:11">
      <c r="A609" s="38">
        <v>2015</v>
      </c>
      <c r="B609" s="12" t="s">
        <v>59</v>
      </c>
      <c r="C609" s="12" t="s">
        <v>76</v>
      </c>
      <c r="D609" s="46">
        <v>2</v>
      </c>
      <c r="E609" s="46">
        <v>32</v>
      </c>
      <c r="F609" s="46">
        <v>10</v>
      </c>
      <c r="G609" s="46">
        <v>9</v>
      </c>
      <c r="H609" s="46">
        <v>51</v>
      </c>
      <c r="I609" s="31">
        <v>62.74</v>
      </c>
      <c r="J609" s="31">
        <v>19.600000000000001</v>
      </c>
      <c r="K609" s="31">
        <v>17.66</v>
      </c>
    </row>
    <row r="610" spans="1:11">
      <c r="A610" s="38">
        <v>2015</v>
      </c>
      <c r="B610" s="12" t="s">
        <v>59</v>
      </c>
      <c r="C610" s="12" t="s">
        <v>76</v>
      </c>
      <c r="D610" s="46">
        <v>3</v>
      </c>
      <c r="E610" s="46">
        <v>34</v>
      </c>
      <c r="F610" s="46">
        <v>18</v>
      </c>
      <c r="G610" s="46">
        <v>9</v>
      </c>
      <c r="H610" s="46">
        <v>61</v>
      </c>
      <c r="I610" s="31">
        <v>55.73</v>
      </c>
      <c r="J610" s="31">
        <v>29.5</v>
      </c>
      <c r="K610" s="31">
        <v>14.77</v>
      </c>
    </row>
    <row r="611" spans="1:11">
      <c r="A611" s="38">
        <v>2015</v>
      </c>
      <c r="B611" s="12" t="s">
        <v>59</v>
      </c>
      <c r="C611" s="12" t="s">
        <v>76</v>
      </c>
      <c r="D611" s="46">
        <v>4</v>
      </c>
      <c r="E611" s="46">
        <v>43</v>
      </c>
      <c r="F611" s="46">
        <v>31</v>
      </c>
      <c r="G611" s="46">
        <v>12</v>
      </c>
      <c r="H611" s="46">
        <v>86</v>
      </c>
      <c r="I611" s="31">
        <v>50</v>
      </c>
      <c r="J611" s="31">
        <v>36.04</v>
      </c>
      <c r="K611" s="31">
        <v>13.96</v>
      </c>
    </row>
    <row r="612" spans="1:11">
      <c r="A612" s="38">
        <v>2015</v>
      </c>
      <c r="B612" s="12" t="s">
        <v>59</v>
      </c>
      <c r="C612" s="12" t="s">
        <v>75</v>
      </c>
      <c r="D612" s="46">
        <v>1</v>
      </c>
      <c r="E612" s="46">
        <v>104</v>
      </c>
      <c r="F612" s="46">
        <v>4</v>
      </c>
      <c r="G612" s="46">
        <v>13</v>
      </c>
      <c r="H612" s="46">
        <v>121</v>
      </c>
      <c r="I612" s="31">
        <v>85.95</v>
      </c>
      <c r="J612" s="31">
        <v>3.3</v>
      </c>
      <c r="K612" s="31">
        <v>10.75</v>
      </c>
    </row>
    <row r="613" spans="1:11">
      <c r="A613" s="38">
        <v>2015</v>
      </c>
      <c r="B613" s="12" t="s">
        <v>59</v>
      </c>
      <c r="C613" s="12" t="s">
        <v>75</v>
      </c>
      <c r="D613" s="46">
        <v>2</v>
      </c>
      <c r="E613" s="46">
        <v>96</v>
      </c>
      <c r="F613" s="46">
        <v>7</v>
      </c>
      <c r="G613" s="46">
        <v>16</v>
      </c>
      <c r="H613" s="46">
        <v>119</v>
      </c>
      <c r="I613" s="31">
        <v>80.67</v>
      </c>
      <c r="J613" s="31">
        <v>5.88</v>
      </c>
      <c r="K613" s="31">
        <v>13.45</v>
      </c>
    </row>
    <row r="614" spans="1:11">
      <c r="A614" s="38">
        <v>2015</v>
      </c>
      <c r="B614" s="12" t="s">
        <v>59</v>
      </c>
      <c r="C614" s="12" t="s">
        <v>75</v>
      </c>
      <c r="D614" s="46">
        <v>3</v>
      </c>
      <c r="E614" s="46">
        <v>124</v>
      </c>
      <c r="F614" s="46">
        <v>24</v>
      </c>
      <c r="G614" s="46">
        <v>19</v>
      </c>
      <c r="H614" s="46">
        <v>167</v>
      </c>
      <c r="I614" s="31">
        <v>74.25</v>
      </c>
      <c r="J614" s="31">
        <v>14.37</v>
      </c>
      <c r="K614" s="31">
        <v>11.38</v>
      </c>
    </row>
    <row r="615" spans="1:11">
      <c r="A615" s="38">
        <v>2015</v>
      </c>
      <c r="B615" s="12" t="s">
        <v>59</v>
      </c>
      <c r="C615" s="12" t="s">
        <v>75</v>
      </c>
      <c r="D615" s="46">
        <v>4</v>
      </c>
      <c r="E615" s="46">
        <v>99</v>
      </c>
      <c r="F615" s="46">
        <v>30</v>
      </c>
      <c r="G615" s="46">
        <v>24</v>
      </c>
      <c r="H615" s="46">
        <v>153</v>
      </c>
      <c r="I615" s="31">
        <v>64.7</v>
      </c>
      <c r="J615" s="31">
        <v>19.600000000000001</v>
      </c>
      <c r="K615" s="31">
        <v>15.7</v>
      </c>
    </row>
    <row r="616" spans="1:11">
      <c r="A616" s="38">
        <v>2015</v>
      </c>
      <c r="B616" s="12" t="s">
        <v>59</v>
      </c>
      <c r="C616" s="12" t="s">
        <v>97</v>
      </c>
      <c r="D616" s="46">
        <v>1</v>
      </c>
      <c r="E616" s="46">
        <v>72</v>
      </c>
      <c r="F616" s="46">
        <v>5</v>
      </c>
      <c r="G616" s="46">
        <v>4</v>
      </c>
      <c r="H616" s="46">
        <v>81</v>
      </c>
      <c r="I616" s="31">
        <v>88.88</v>
      </c>
      <c r="J616" s="31">
        <v>6.17</v>
      </c>
      <c r="K616" s="31">
        <v>4.95</v>
      </c>
    </row>
    <row r="617" spans="1:11">
      <c r="A617" s="38">
        <v>2015</v>
      </c>
      <c r="B617" s="12" t="s">
        <v>59</v>
      </c>
      <c r="C617" s="12" t="s">
        <v>97</v>
      </c>
      <c r="D617" s="46">
        <v>2</v>
      </c>
      <c r="E617" s="46">
        <v>58</v>
      </c>
      <c r="F617" s="46">
        <v>6</v>
      </c>
      <c r="G617" s="46">
        <v>6</v>
      </c>
      <c r="H617" s="46">
        <v>70</v>
      </c>
      <c r="I617" s="31">
        <v>82.85</v>
      </c>
      <c r="J617" s="31">
        <v>8.57</v>
      </c>
      <c r="K617" s="31">
        <v>8.58</v>
      </c>
    </row>
    <row r="618" spans="1:11">
      <c r="A618" s="38">
        <v>2015</v>
      </c>
      <c r="B618" s="12" t="s">
        <v>59</v>
      </c>
      <c r="C618" s="12" t="s">
        <v>97</v>
      </c>
      <c r="D618" s="46">
        <v>3</v>
      </c>
      <c r="E618" s="46">
        <v>42</v>
      </c>
      <c r="F618" s="46">
        <v>17</v>
      </c>
      <c r="G618" s="46">
        <v>12</v>
      </c>
      <c r="H618" s="46">
        <v>71</v>
      </c>
      <c r="I618" s="31">
        <v>59.15</v>
      </c>
      <c r="J618" s="31">
        <v>23.94</v>
      </c>
      <c r="K618" s="31">
        <v>16.91</v>
      </c>
    </row>
    <row r="619" spans="1:11">
      <c r="A619" s="38">
        <v>2015</v>
      </c>
      <c r="B619" s="12" t="s">
        <v>59</v>
      </c>
      <c r="C619" s="12" t="s">
        <v>97</v>
      </c>
      <c r="D619" s="46">
        <v>4</v>
      </c>
      <c r="E619" s="46">
        <v>33</v>
      </c>
      <c r="F619" s="46">
        <v>13</v>
      </c>
      <c r="G619" s="46">
        <v>6</v>
      </c>
      <c r="H619" s="46">
        <v>52</v>
      </c>
      <c r="I619" s="31">
        <v>63.46</v>
      </c>
      <c r="J619" s="31">
        <v>25</v>
      </c>
      <c r="K619" s="31">
        <v>11.54</v>
      </c>
    </row>
    <row r="620" spans="1:11">
      <c r="A620" s="38">
        <v>2015</v>
      </c>
      <c r="B620" s="12" t="s">
        <v>59</v>
      </c>
      <c r="C620" s="12" t="s">
        <v>74</v>
      </c>
      <c r="D620">
        <v>1</v>
      </c>
      <c r="E620">
        <v>111</v>
      </c>
      <c r="F620">
        <v>42</v>
      </c>
      <c r="G620">
        <v>22</v>
      </c>
      <c r="H620">
        <v>175</v>
      </c>
      <c r="I620" s="31">
        <v>63.42</v>
      </c>
      <c r="J620" s="31">
        <v>24</v>
      </c>
      <c r="K620" s="31">
        <v>12.58</v>
      </c>
    </row>
    <row r="621" spans="1:11">
      <c r="A621" s="38">
        <v>2015</v>
      </c>
      <c r="B621" s="12" t="s">
        <v>59</v>
      </c>
      <c r="C621" s="12" t="s">
        <v>74</v>
      </c>
      <c r="D621">
        <v>2</v>
      </c>
      <c r="E621">
        <v>81</v>
      </c>
      <c r="F621">
        <v>25</v>
      </c>
      <c r="G621">
        <v>14</v>
      </c>
      <c r="H621">
        <v>120</v>
      </c>
      <c r="I621" s="31">
        <v>67.5</v>
      </c>
      <c r="J621" s="31">
        <v>20.83</v>
      </c>
      <c r="K621" s="31">
        <v>11.67</v>
      </c>
    </row>
    <row r="622" spans="1:11">
      <c r="A622" s="38">
        <v>2015</v>
      </c>
      <c r="B622" s="12" t="s">
        <v>59</v>
      </c>
      <c r="C622" s="12" t="s">
        <v>74</v>
      </c>
      <c r="D622">
        <v>3</v>
      </c>
      <c r="E622">
        <v>75</v>
      </c>
      <c r="F622">
        <v>26</v>
      </c>
      <c r="G622">
        <v>20</v>
      </c>
      <c r="H622">
        <v>121</v>
      </c>
      <c r="I622" s="31">
        <v>61.98</v>
      </c>
      <c r="J622" s="31">
        <v>21.48</v>
      </c>
      <c r="K622" s="31">
        <v>16.54</v>
      </c>
    </row>
    <row r="623" spans="1:11">
      <c r="A623" s="38">
        <v>2015</v>
      </c>
      <c r="B623" s="12" t="s">
        <v>59</v>
      </c>
      <c r="C623" s="12" t="s">
        <v>74</v>
      </c>
      <c r="D623">
        <v>4</v>
      </c>
      <c r="E623">
        <v>89</v>
      </c>
      <c r="F623">
        <v>53</v>
      </c>
      <c r="G623">
        <v>31</v>
      </c>
      <c r="H623">
        <v>173</v>
      </c>
      <c r="I623" s="31">
        <v>51.44</v>
      </c>
      <c r="J623" s="31">
        <v>30.63</v>
      </c>
      <c r="K623" s="31">
        <v>17.93</v>
      </c>
    </row>
    <row r="624" spans="1:11">
      <c r="A624" s="38">
        <v>2015</v>
      </c>
      <c r="B624" s="12" t="s">
        <v>59</v>
      </c>
      <c r="C624" s="10" t="s">
        <v>100</v>
      </c>
      <c r="D624" s="47">
        <v>2</v>
      </c>
      <c r="E624" s="47">
        <v>2</v>
      </c>
      <c r="F624" s="47">
        <v>0</v>
      </c>
      <c r="G624" s="47">
        <v>1</v>
      </c>
      <c r="H624" s="47">
        <v>3</v>
      </c>
      <c r="I624" s="31">
        <v>66.66</v>
      </c>
      <c r="J624" s="31">
        <v>0</v>
      </c>
      <c r="K624" s="31">
        <v>33.340000000000003</v>
      </c>
    </row>
    <row r="625" spans="1:11">
      <c r="A625" s="38">
        <v>2015</v>
      </c>
      <c r="B625" s="12" t="s">
        <v>59</v>
      </c>
      <c r="C625" s="10" t="s">
        <v>100</v>
      </c>
      <c r="D625" s="47">
        <v>3</v>
      </c>
      <c r="E625" s="47">
        <v>7</v>
      </c>
      <c r="F625" s="47">
        <v>1</v>
      </c>
      <c r="G625" s="47">
        <v>4</v>
      </c>
      <c r="H625" s="47">
        <v>12</v>
      </c>
      <c r="I625" s="31">
        <v>58.33</v>
      </c>
      <c r="J625" s="31">
        <v>8.33</v>
      </c>
      <c r="K625" s="31">
        <v>33.340000000000003</v>
      </c>
    </row>
    <row r="626" spans="1:11">
      <c r="A626" s="38">
        <v>2015</v>
      </c>
      <c r="B626" s="12" t="s">
        <v>59</v>
      </c>
      <c r="C626" s="10" t="s">
        <v>100</v>
      </c>
      <c r="D626" s="47">
        <v>4</v>
      </c>
      <c r="E626" s="47">
        <v>18</v>
      </c>
      <c r="F626" s="47">
        <v>6</v>
      </c>
      <c r="G626" s="47">
        <v>2</v>
      </c>
      <c r="H626" s="47">
        <v>26</v>
      </c>
      <c r="I626" s="31">
        <v>69.23</v>
      </c>
      <c r="J626" s="31">
        <v>23.07</v>
      </c>
      <c r="K626" s="31">
        <v>7.7</v>
      </c>
    </row>
    <row r="627" spans="1:11">
      <c r="A627" s="38">
        <v>2015</v>
      </c>
      <c r="B627" s="12" t="s">
        <v>59</v>
      </c>
      <c r="C627" s="12" t="s">
        <v>73</v>
      </c>
      <c r="D627">
        <v>1</v>
      </c>
      <c r="E627">
        <v>93</v>
      </c>
      <c r="F627">
        <v>11</v>
      </c>
      <c r="G627">
        <v>13</v>
      </c>
      <c r="H627">
        <v>117</v>
      </c>
      <c r="I627" s="31">
        <v>79.48</v>
      </c>
      <c r="J627" s="31">
        <v>9.4</v>
      </c>
      <c r="K627" s="31">
        <v>11.12</v>
      </c>
    </row>
    <row r="628" spans="1:11">
      <c r="A628" s="38">
        <v>2015</v>
      </c>
      <c r="B628" s="12" t="s">
        <v>59</v>
      </c>
      <c r="C628" s="12" t="s">
        <v>73</v>
      </c>
      <c r="D628">
        <v>2</v>
      </c>
      <c r="E628">
        <v>97</v>
      </c>
      <c r="F628">
        <v>11</v>
      </c>
      <c r="G628">
        <v>12</v>
      </c>
      <c r="H628">
        <v>120</v>
      </c>
      <c r="I628" s="31">
        <v>80.83</v>
      </c>
      <c r="J628" s="31">
        <v>9.16</v>
      </c>
      <c r="K628" s="31">
        <v>10.01</v>
      </c>
    </row>
    <row r="629" spans="1:11">
      <c r="A629" s="38">
        <v>2015</v>
      </c>
      <c r="B629" s="12" t="s">
        <v>59</v>
      </c>
      <c r="C629" s="12" t="s">
        <v>73</v>
      </c>
      <c r="D629">
        <v>3</v>
      </c>
      <c r="E629">
        <v>88</v>
      </c>
      <c r="F629">
        <v>16</v>
      </c>
      <c r="G629">
        <v>12</v>
      </c>
      <c r="H629">
        <v>116</v>
      </c>
      <c r="I629" s="31">
        <v>75.86</v>
      </c>
      <c r="J629" s="31">
        <v>13.79</v>
      </c>
      <c r="K629" s="31">
        <v>10.35</v>
      </c>
    </row>
    <row r="630" spans="1:11">
      <c r="A630" s="38">
        <v>2015</v>
      </c>
      <c r="B630" s="12" t="s">
        <v>59</v>
      </c>
      <c r="C630" s="12" t="s">
        <v>73</v>
      </c>
      <c r="D630">
        <v>4</v>
      </c>
      <c r="E630">
        <v>90</v>
      </c>
      <c r="F630">
        <v>20</v>
      </c>
      <c r="G630">
        <v>25</v>
      </c>
      <c r="H630">
        <v>135</v>
      </c>
      <c r="I630" s="31">
        <v>66.66</v>
      </c>
      <c r="J630" s="31">
        <v>14.81</v>
      </c>
      <c r="K630" s="31">
        <v>18.53</v>
      </c>
    </row>
    <row r="631" spans="1:11">
      <c r="A631" s="38">
        <v>2015</v>
      </c>
      <c r="B631" s="12" t="s">
        <v>59</v>
      </c>
      <c r="C631" s="12" t="s">
        <v>72</v>
      </c>
      <c r="D631">
        <v>1</v>
      </c>
      <c r="E631">
        <v>93</v>
      </c>
      <c r="F631">
        <v>4</v>
      </c>
      <c r="G631">
        <v>5</v>
      </c>
      <c r="H631">
        <v>102</v>
      </c>
      <c r="I631" s="31">
        <v>91.17</v>
      </c>
      <c r="J631" s="31">
        <v>3.92</v>
      </c>
      <c r="K631" s="31">
        <v>4.91</v>
      </c>
    </row>
    <row r="632" spans="1:11">
      <c r="A632" s="38">
        <v>2015</v>
      </c>
      <c r="B632" s="12" t="s">
        <v>59</v>
      </c>
      <c r="C632" s="12" t="s">
        <v>72</v>
      </c>
      <c r="D632">
        <v>2</v>
      </c>
      <c r="E632">
        <v>61</v>
      </c>
      <c r="F632">
        <v>11</v>
      </c>
      <c r="G632">
        <v>10</v>
      </c>
      <c r="H632">
        <v>82</v>
      </c>
      <c r="I632" s="31">
        <v>74.39</v>
      </c>
      <c r="J632" s="31">
        <v>13.41</v>
      </c>
      <c r="K632" s="31">
        <v>12.2</v>
      </c>
    </row>
    <row r="633" spans="1:11">
      <c r="A633" s="38">
        <v>2015</v>
      </c>
      <c r="B633" s="12" t="s">
        <v>59</v>
      </c>
      <c r="C633" s="12" t="s">
        <v>72</v>
      </c>
      <c r="D633">
        <v>3</v>
      </c>
      <c r="E633">
        <v>63</v>
      </c>
      <c r="F633">
        <v>9</v>
      </c>
      <c r="G633">
        <v>6</v>
      </c>
      <c r="H633">
        <v>78</v>
      </c>
      <c r="I633" s="31">
        <v>80.760000000000005</v>
      </c>
      <c r="J633" s="31">
        <v>11.53</v>
      </c>
      <c r="K633" s="31">
        <v>7.71</v>
      </c>
    </row>
    <row r="634" spans="1:11">
      <c r="A634" s="38">
        <v>2015</v>
      </c>
      <c r="B634" s="12" t="s">
        <v>59</v>
      </c>
      <c r="C634" s="12" t="s">
        <v>72</v>
      </c>
      <c r="D634">
        <v>4</v>
      </c>
      <c r="E634">
        <v>100</v>
      </c>
      <c r="F634">
        <v>20</v>
      </c>
      <c r="G634">
        <v>20</v>
      </c>
      <c r="H634">
        <v>140</v>
      </c>
      <c r="I634" s="31">
        <v>71.42</v>
      </c>
      <c r="J634" s="31">
        <v>14.28</v>
      </c>
      <c r="K634" s="31">
        <v>14.3</v>
      </c>
    </row>
    <row r="635" spans="1:11">
      <c r="A635" s="38">
        <v>2015</v>
      </c>
      <c r="B635" s="12" t="s">
        <v>59</v>
      </c>
      <c r="C635" s="12" t="s">
        <v>71</v>
      </c>
      <c r="D635">
        <v>1</v>
      </c>
      <c r="E635">
        <v>50</v>
      </c>
      <c r="F635">
        <v>10</v>
      </c>
      <c r="G635">
        <v>7</v>
      </c>
      <c r="H635">
        <v>67</v>
      </c>
      <c r="I635" s="31">
        <v>74.62</v>
      </c>
      <c r="J635" s="31">
        <v>14.92</v>
      </c>
      <c r="K635" s="31">
        <v>10.46</v>
      </c>
    </row>
    <row r="636" spans="1:11">
      <c r="A636" s="38">
        <v>2015</v>
      </c>
      <c r="B636" s="12" t="s">
        <v>59</v>
      </c>
      <c r="C636" s="12" t="s">
        <v>71</v>
      </c>
      <c r="D636">
        <v>2</v>
      </c>
      <c r="E636">
        <v>31</v>
      </c>
      <c r="F636">
        <v>8</v>
      </c>
      <c r="G636">
        <v>5</v>
      </c>
      <c r="H636">
        <v>44</v>
      </c>
      <c r="I636" s="31">
        <v>70.45</v>
      </c>
      <c r="J636" s="31">
        <v>18.18</v>
      </c>
      <c r="K636" s="31">
        <v>11.37</v>
      </c>
    </row>
    <row r="637" spans="1:11">
      <c r="A637" s="38">
        <v>2015</v>
      </c>
      <c r="B637" s="12" t="s">
        <v>59</v>
      </c>
      <c r="C637" s="12" t="s">
        <v>71</v>
      </c>
      <c r="D637">
        <v>3</v>
      </c>
      <c r="E637">
        <v>27</v>
      </c>
      <c r="F637">
        <v>20</v>
      </c>
      <c r="G637">
        <v>5</v>
      </c>
      <c r="H637">
        <v>52</v>
      </c>
      <c r="I637" s="31">
        <v>51.92</v>
      </c>
      <c r="J637" s="31">
        <v>38.46</v>
      </c>
      <c r="K637" s="31">
        <v>9.6199999999999992</v>
      </c>
    </row>
    <row r="638" spans="1:11">
      <c r="A638" s="38">
        <v>2015</v>
      </c>
      <c r="B638" s="12" t="s">
        <v>59</v>
      </c>
      <c r="C638" s="12" t="s">
        <v>71</v>
      </c>
      <c r="D638">
        <v>4</v>
      </c>
      <c r="E638">
        <v>40</v>
      </c>
      <c r="F638">
        <v>23</v>
      </c>
      <c r="G638">
        <v>37</v>
      </c>
      <c r="H638">
        <v>100</v>
      </c>
      <c r="I638" s="31">
        <v>40</v>
      </c>
      <c r="J638" s="31">
        <v>23</v>
      </c>
      <c r="K638" s="31">
        <v>37</v>
      </c>
    </row>
    <row r="639" spans="1:11">
      <c r="A639" s="38">
        <v>2015</v>
      </c>
      <c r="B639" s="12" t="s">
        <v>59</v>
      </c>
      <c r="C639" s="12" t="s">
        <v>63</v>
      </c>
      <c r="D639" s="46">
        <v>1</v>
      </c>
      <c r="E639">
        <v>386</v>
      </c>
      <c r="F639">
        <v>35</v>
      </c>
      <c r="G639">
        <v>54</v>
      </c>
      <c r="H639">
        <v>475</v>
      </c>
      <c r="I639" s="36">
        <v>81.260000000000005</v>
      </c>
      <c r="J639" s="36">
        <v>7.36</v>
      </c>
      <c r="K639" s="36">
        <v>11.38</v>
      </c>
    </row>
    <row r="640" spans="1:11">
      <c r="A640" s="38">
        <v>2015</v>
      </c>
      <c r="B640" s="12" t="s">
        <v>59</v>
      </c>
      <c r="C640" s="12" t="s">
        <v>63</v>
      </c>
      <c r="D640" s="46">
        <v>2</v>
      </c>
      <c r="E640">
        <v>220</v>
      </c>
      <c r="F640">
        <v>36</v>
      </c>
      <c r="G640">
        <v>71</v>
      </c>
      <c r="H640">
        <v>327</v>
      </c>
      <c r="I640" s="36">
        <v>67.27</v>
      </c>
      <c r="J640" s="36">
        <v>11</v>
      </c>
      <c r="K640" s="36">
        <v>21.73</v>
      </c>
    </row>
    <row r="641" spans="1:11">
      <c r="A641" s="38">
        <v>2015</v>
      </c>
      <c r="B641" s="12" t="s">
        <v>59</v>
      </c>
      <c r="C641" s="12" t="s">
        <v>63</v>
      </c>
      <c r="D641" s="46">
        <v>3</v>
      </c>
      <c r="E641">
        <v>268</v>
      </c>
      <c r="F641">
        <v>42</v>
      </c>
      <c r="G641">
        <v>62</v>
      </c>
      <c r="H641">
        <v>372</v>
      </c>
      <c r="I641" s="36">
        <v>72.040000000000006</v>
      </c>
      <c r="J641" s="36">
        <v>11.29</v>
      </c>
      <c r="K641" s="36">
        <v>16.670000000000002</v>
      </c>
    </row>
    <row r="642" spans="1:11">
      <c r="A642" s="38">
        <v>2015</v>
      </c>
      <c r="B642" s="12" t="s">
        <v>59</v>
      </c>
      <c r="C642" s="12" t="s">
        <v>63</v>
      </c>
      <c r="D642" s="46">
        <v>4</v>
      </c>
      <c r="E642">
        <v>232</v>
      </c>
      <c r="F642">
        <v>54</v>
      </c>
      <c r="G642">
        <v>57</v>
      </c>
      <c r="H642">
        <v>343</v>
      </c>
      <c r="I642" s="36">
        <v>67.63</v>
      </c>
      <c r="J642" s="36">
        <v>15.74</v>
      </c>
      <c r="K642" s="36">
        <v>16.63</v>
      </c>
    </row>
    <row r="643" spans="1:11">
      <c r="A643" s="38">
        <v>2015</v>
      </c>
      <c r="B643" s="12" t="s">
        <v>59</v>
      </c>
      <c r="C643" s="12" t="s">
        <v>63</v>
      </c>
      <c r="D643" s="46">
        <v>5</v>
      </c>
      <c r="E643">
        <v>244</v>
      </c>
      <c r="F643">
        <v>59</v>
      </c>
      <c r="G643">
        <v>110</v>
      </c>
      <c r="H643">
        <v>413</v>
      </c>
      <c r="I643" s="36">
        <v>59.07</v>
      </c>
      <c r="J643" s="36">
        <v>14.28</v>
      </c>
      <c r="K643" s="36">
        <v>26.65</v>
      </c>
    </row>
    <row r="644" spans="1:11">
      <c r="A644" s="38">
        <v>2015</v>
      </c>
      <c r="B644" s="12" t="s">
        <v>59</v>
      </c>
      <c r="C644" s="12" t="s">
        <v>70</v>
      </c>
      <c r="D644">
        <v>1</v>
      </c>
      <c r="E644">
        <v>82</v>
      </c>
      <c r="F644">
        <v>20</v>
      </c>
      <c r="G644">
        <v>22</v>
      </c>
      <c r="H644">
        <v>124</v>
      </c>
      <c r="I644" s="31">
        <v>66.12</v>
      </c>
      <c r="J644" s="31">
        <v>16.12</v>
      </c>
      <c r="K644" s="31">
        <v>17.760000000000002</v>
      </c>
    </row>
    <row r="645" spans="1:11">
      <c r="A645" s="38">
        <v>2015</v>
      </c>
      <c r="B645" s="12" t="s">
        <v>59</v>
      </c>
      <c r="C645" s="12" t="s">
        <v>70</v>
      </c>
      <c r="D645">
        <v>2</v>
      </c>
      <c r="E645">
        <v>63</v>
      </c>
      <c r="F645">
        <v>19</v>
      </c>
      <c r="G645">
        <v>15</v>
      </c>
      <c r="H645">
        <v>97</v>
      </c>
      <c r="I645" s="31">
        <v>64.94</v>
      </c>
      <c r="J645" s="31">
        <v>19.579999999999998</v>
      </c>
      <c r="K645" s="31">
        <v>15.48</v>
      </c>
    </row>
    <row r="646" spans="1:11">
      <c r="A646" s="38">
        <v>2015</v>
      </c>
      <c r="B646" s="12" t="s">
        <v>59</v>
      </c>
      <c r="C646" s="12" t="s">
        <v>70</v>
      </c>
      <c r="D646">
        <v>3</v>
      </c>
      <c r="E646">
        <v>62</v>
      </c>
      <c r="F646">
        <v>14</v>
      </c>
      <c r="G646">
        <v>26</v>
      </c>
      <c r="H646">
        <v>102</v>
      </c>
      <c r="I646" s="31">
        <v>60.78</v>
      </c>
      <c r="J646" s="31">
        <v>13.72</v>
      </c>
      <c r="K646" s="31">
        <v>25.5</v>
      </c>
    </row>
    <row r="647" spans="1:11">
      <c r="A647" s="38">
        <v>2015</v>
      </c>
      <c r="B647" s="12" t="s">
        <v>59</v>
      </c>
      <c r="C647" s="12" t="s">
        <v>70</v>
      </c>
      <c r="D647">
        <v>4</v>
      </c>
      <c r="E647">
        <v>43</v>
      </c>
      <c r="F647">
        <v>28</v>
      </c>
      <c r="G647">
        <v>29</v>
      </c>
      <c r="H647">
        <v>100</v>
      </c>
      <c r="I647" s="31">
        <v>43</v>
      </c>
      <c r="J647" s="31">
        <v>28</v>
      </c>
      <c r="K647" s="31">
        <v>29</v>
      </c>
    </row>
    <row r="648" spans="1:11">
      <c r="A648" s="38">
        <v>2015</v>
      </c>
      <c r="B648" s="12" t="s">
        <v>59</v>
      </c>
      <c r="C648" s="12" t="s">
        <v>69</v>
      </c>
      <c r="D648">
        <v>1</v>
      </c>
      <c r="E648">
        <v>65</v>
      </c>
      <c r="F648">
        <v>11</v>
      </c>
      <c r="G648">
        <v>11</v>
      </c>
      <c r="H648">
        <v>87</v>
      </c>
      <c r="I648" s="31">
        <v>74.709999999999994</v>
      </c>
      <c r="J648" s="31">
        <v>12.64</v>
      </c>
      <c r="K648" s="31">
        <v>12.65</v>
      </c>
    </row>
    <row r="649" spans="1:11">
      <c r="A649" s="38">
        <v>2015</v>
      </c>
      <c r="B649" s="12" t="s">
        <v>59</v>
      </c>
      <c r="C649" s="12" t="s">
        <v>69</v>
      </c>
      <c r="D649">
        <v>2</v>
      </c>
      <c r="E649">
        <v>59</v>
      </c>
      <c r="F649">
        <v>18</v>
      </c>
      <c r="G649">
        <v>7</v>
      </c>
      <c r="H649">
        <v>84</v>
      </c>
      <c r="I649" s="31">
        <v>70.23</v>
      </c>
      <c r="J649" s="31">
        <v>21.42</v>
      </c>
      <c r="K649" s="31">
        <v>8.35</v>
      </c>
    </row>
    <row r="650" spans="1:11">
      <c r="A650" s="38">
        <v>2015</v>
      </c>
      <c r="B650" s="12" t="s">
        <v>59</v>
      </c>
      <c r="C650" s="12" t="s">
        <v>69</v>
      </c>
      <c r="D650">
        <v>3</v>
      </c>
      <c r="E650">
        <v>53</v>
      </c>
      <c r="F650">
        <v>18</v>
      </c>
      <c r="G650">
        <v>14</v>
      </c>
      <c r="H650">
        <v>85</v>
      </c>
      <c r="I650" s="31">
        <v>62.35</v>
      </c>
      <c r="J650" s="31">
        <v>21.17</v>
      </c>
      <c r="K650" s="31">
        <v>16.48</v>
      </c>
    </row>
    <row r="651" spans="1:11">
      <c r="A651" s="38">
        <v>2015</v>
      </c>
      <c r="B651" s="12" t="s">
        <v>59</v>
      </c>
      <c r="C651" s="12" t="s">
        <v>69</v>
      </c>
      <c r="D651">
        <v>4</v>
      </c>
      <c r="E651">
        <v>64</v>
      </c>
      <c r="F651">
        <v>24</v>
      </c>
      <c r="G651">
        <v>29</v>
      </c>
      <c r="H651">
        <v>117</v>
      </c>
      <c r="I651" s="31">
        <v>54.7</v>
      </c>
      <c r="J651" s="31">
        <v>20.51</v>
      </c>
      <c r="K651" s="31">
        <v>24.79</v>
      </c>
    </row>
    <row r="652" spans="1:11">
      <c r="A652" s="38">
        <v>2015</v>
      </c>
      <c r="B652" s="12" t="s">
        <v>59</v>
      </c>
      <c r="C652" s="12" t="s">
        <v>68</v>
      </c>
      <c r="D652">
        <v>1</v>
      </c>
      <c r="E652">
        <v>34</v>
      </c>
      <c r="F652">
        <v>20</v>
      </c>
      <c r="G652">
        <v>6</v>
      </c>
      <c r="H652">
        <v>60</v>
      </c>
      <c r="I652" s="39">
        <v>56.66</v>
      </c>
      <c r="J652" s="39">
        <v>33.33</v>
      </c>
      <c r="K652" s="39">
        <v>10.01</v>
      </c>
    </row>
    <row r="653" spans="1:11">
      <c r="A653" s="38">
        <v>2015</v>
      </c>
      <c r="B653" s="12" t="s">
        <v>59</v>
      </c>
      <c r="C653" s="12" t="s">
        <v>68</v>
      </c>
      <c r="D653">
        <v>2</v>
      </c>
      <c r="E653">
        <v>25</v>
      </c>
      <c r="F653">
        <v>27</v>
      </c>
      <c r="G653">
        <v>4</v>
      </c>
      <c r="H653">
        <v>56</v>
      </c>
      <c r="I653" s="39">
        <v>44.64</v>
      </c>
      <c r="J653" s="39">
        <v>48.21</v>
      </c>
      <c r="K653" s="39">
        <v>7.15</v>
      </c>
    </row>
    <row r="654" spans="1:11">
      <c r="A654" s="38">
        <v>2015</v>
      </c>
      <c r="B654" s="12" t="s">
        <v>59</v>
      </c>
      <c r="C654" s="12" t="s">
        <v>68</v>
      </c>
      <c r="D654">
        <v>3</v>
      </c>
      <c r="E654">
        <v>21</v>
      </c>
      <c r="F654">
        <v>16</v>
      </c>
      <c r="G654">
        <v>10</v>
      </c>
      <c r="H654">
        <v>47</v>
      </c>
      <c r="I654" s="39">
        <v>44.68</v>
      </c>
      <c r="J654" s="39">
        <v>34.04</v>
      </c>
      <c r="K654" s="39">
        <v>21.28</v>
      </c>
    </row>
    <row r="655" spans="1:11">
      <c r="A655" s="38">
        <v>2015</v>
      </c>
      <c r="B655" s="12" t="s">
        <v>59</v>
      </c>
      <c r="C655" s="12" t="s">
        <v>68</v>
      </c>
      <c r="D655">
        <v>4</v>
      </c>
      <c r="E655">
        <v>18</v>
      </c>
      <c r="F655">
        <v>24</v>
      </c>
      <c r="G655">
        <v>23</v>
      </c>
      <c r="H655">
        <v>65</v>
      </c>
      <c r="I655" s="39">
        <v>27.69</v>
      </c>
      <c r="J655" s="39">
        <v>36.92</v>
      </c>
      <c r="K655" s="39">
        <v>35.39</v>
      </c>
    </row>
    <row r="656" spans="1:11">
      <c r="A656" s="38">
        <v>2015</v>
      </c>
      <c r="B656" s="12" t="s">
        <v>59</v>
      </c>
      <c r="C656" s="12" t="s">
        <v>67</v>
      </c>
      <c r="D656">
        <v>1</v>
      </c>
      <c r="E656">
        <v>73</v>
      </c>
      <c r="F656">
        <v>11</v>
      </c>
      <c r="G656">
        <v>12</v>
      </c>
      <c r="H656">
        <v>96</v>
      </c>
      <c r="I656" s="31">
        <v>76.040000000000006</v>
      </c>
      <c r="J656" s="31">
        <v>11.45</v>
      </c>
      <c r="K656" s="31">
        <v>12.51</v>
      </c>
    </row>
    <row r="657" spans="1:11">
      <c r="A657" s="38">
        <v>2015</v>
      </c>
      <c r="B657" s="12" t="s">
        <v>59</v>
      </c>
      <c r="C657" s="12" t="s">
        <v>67</v>
      </c>
      <c r="D657">
        <v>2</v>
      </c>
      <c r="E657">
        <v>57</v>
      </c>
      <c r="F657">
        <v>11</v>
      </c>
      <c r="G657">
        <v>18</v>
      </c>
      <c r="H657">
        <v>86</v>
      </c>
      <c r="I657" s="31">
        <v>66.27</v>
      </c>
      <c r="J657" s="31">
        <v>12.79</v>
      </c>
      <c r="K657" s="31">
        <v>20.94</v>
      </c>
    </row>
    <row r="658" spans="1:11">
      <c r="A658" s="38">
        <v>2015</v>
      </c>
      <c r="B658" s="12" t="s">
        <v>59</v>
      </c>
      <c r="C658" s="12" t="s">
        <v>67</v>
      </c>
      <c r="D658">
        <v>3</v>
      </c>
      <c r="E658">
        <v>57</v>
      </c>
      <c r="F658">
        <v>23</v>
      </c>
      <c r="G658">
        <v>17</v>
      </c>
      <c r="H658">
        <v>97</v>
      </c>
      <c r="I658" s="31">
        <v>58.76</v>
      </c>
      <c r="J658" s="31">
        <v>23.71</v>
      </c>
      <c r="K658" s="31">
        <v>17.53</v>
      </c>
    </row>
    <row r="659" spans="1:11">
      <c r="A659" s="38">
        <v>2015</v>
      </c>
      <c r="B659" s="12" t="s">
        <v>59</v>
      </c>
      <c r="C659" s="12" t="s">
        <v>67</v>
      </c>
      <c r="D659">
        <v>4</v>
      </c>
      <c r="E659">
        <v>54</v>
      </c>
      <c r="F659">
        <v>25</v>
      </c>
      <c r="G659">
        <v>17</v>
      </c>
      <c r="H659">
        <v>96</v>
      </c>
      <c r="I659" s="31">
        <v>56.25</v>
      </c>
      <c r="J659" s="31">
        <v>26.04</v>
      </c>
      <c r="K659" s="31">
        <v>17.71</v>
      </c>
    </row>
    <row r="660" spans="1:11">
      <c r="A660" s="38">
        <v>2015</v>
      </c>
      <c r="B660" s="12" t="s">
        <v>59</v>
      </c>
      <c r="C660" s="12" t="s">
        <v>66</v>
      </c>
      <c r="D660">
        <v>1</v>
      </c>
      <c r="E660">
        <v>94</v>
      </c>
      <c r="F660">
        <v>11</v>
      </c>
      <c r="G660">
        <v>14</v>
      </c>
      <c r="H660">
        <v>119</v>
      </c>
      <c r="I660" s="31">
        <v>78.989999999999995</v>
      </c>
      <c r="J660" s="31">
        <v>9.24</v>
      </c>
      <c r="K660" s="31">
        <v>11.77</v>
      </c>
    </row>
    <row r="661" spans="1:11">
      <c r="A661" s="38">
        <v>2015</v>
      </c>
      <c r="B661" s="12" t="s">
        <v>59</v>
      </c>
      <c r="C661" s="12" t="s">
        <v>66</v>
      </c>
      <c r="D661">
        <v>2</v>
      </c>
      <c r="E661">
        <v>78</v>
      </c>
      <c r="F661">
        <v>16</v>
      </c>
      <c r="G661">
        <v>16</v>
      </c>
      <c r="H661">
        <v>110</v>
      </c>
      <c r="I661" s="31">
        <v>70.900000000000006</v>
      </c>
      <c r="J661" s="31">
        <v>14.54</v>
      </c>
      <c r="K661" s="31">
        <v>14.56</v>
      </c>
    </row>
    <row r="662" spans="1:11">
      <c r="A662" s="38">
        <v>2015</v>
      </c>
      <c r="B662" s="12" t="s">
        <v>59</v>
      </c>
      <c r="C662" s="12" t="s">
        <v>66</v>
      </c>
      <c r="D662">
        <v>3</v>
      </c>
      <c r="E662">
        <v>75</v>
      </c>
      <c r="F662">
        <v>21</v>
      </c>
      <c r="G662">
        <v>15</v>
      </c>
      <c r="H662">
        <v>111</v>
      </c>
      <c r="I662" s="31">
        <v>67.56</v>
      </c>
      <c r="J662" s="31">
        <v>18.91</v>
      </c>
      <c r="K662" s="31">
        <v>13.53</v>
      </c>
    </row>
    <row r="663" spans="1:11">
      <c r="A663" s="38">
        <v>2015</v>
      </c>
      <c r="B663" s="12" t="s">
        <v>59</v>
      </c>
      <c r="C663" s="12" t="s">
        <v>66</v>
      </c>
      <c r="D663">
        <v>4</v>
      </c>
      <c r="E663">
        <v>70</v>
      </c>
      <c r="F663">
        <v>35</v>
      </c>
      <c r="G663">
        <v>21</v>
      </c>
      <c r="H663">
        <v>126</v>
      </c>
      <c r="I663" s="31">
        <v>55.55</v>
      </c>
      <c r="J663" s="31">
        <v>27.77</v>
      </c>
      <c r="K663" s="31">
        <v>16.68</v>
      </c>
    </row>
    <row r="664" spans="1:11">
      <c r="A664" s="38">
        <v>2015</v>
      </c>
      <c r="B664" s="12" t="s">
        <v>59</v>
      </c>
      <c r="C664" s="12" t="s">
        <v>65</v>
      </c>
      <c r="D664">
        <v>1</v>
      </c>
      <c r="E664">
        <v>257</v>
      </c>
      <c r="F664">
        <v>63</v>
      </c>
      <c r="G664">
        <v>48</v>
      </c>
      <c r="H664">
        <v>368</v>
      </c>
      <c r="I664" s="31">
        <v>69.83</v>
      </c>
      <c r="J664" s="31">
        <v>17.11</v>
      </c>
      <c r="K664" s="31">
        <v>13.06</v>
      </c>
    </row>
    <row r="665" spans="1:11">
      <c r="A665" s="38">
        <v>2015</v>
      </c>
      <c r="B665" s="12" t="s">
        <v>59</v>
      </c>
      <c r="C665" s="12" t="s">
        <v>65</v>
      </c>
      <c r="D665">
        <v>2</v>
      </c>
      <c r="E665">
        <v>211</v>
      </c>
      <c r="F665">
        <v>65</v>
      </c>
      <c r="G665">
        <v>74</v>
      </c>
      <c r="H665">
        <v>350</v>
      </c>
      <c r="I665" s="31">
        <v>60.28</v>
      </c>
      <c r="J665" s="31">
        <v>18.57</v>
      </c>
      <c r="K665" s="31">
        <v>21.15</v>
      </c>
    </row>
    <row r="666" spans="1:11">
      <c r="A666" s="38">
        <v>2015</v>
      </c>
      <c r="B666" s="12" t="s">
        <v>59</v>
      </c>
      <c r="C666" s="12" t="s">
        <v>65</v>
      </c>
      <c r="D666">
        <v>3</v>
      </c>
      <c r="E666">
        <v>211</v>
      </c>
      <c r="F666">
        <v>68</v>
      </c>
      <c r="G666">
        <v>102</v>
      </c>
      <c r="H666">
        <v>381</v>
      </c>
      <c r="I666" s="31">
        <v>55.38</v>
      </c>
      <c r="J666" s="31">
        <v>17.84</v>
      </c>
      <c r="K666" s="31">
        <v>26.78</v>
      </c>
    </row>
    <row r="667" spans="1:11">
      <c r="A667" s="38">
        <v>2015</v>
      </c>
      <c r="B667" s="12" t="s">
        <v>59</v>
      </c>
      <c r="C667" s="12" t="s">
        <v>65</v>
      </c>
      <c r="D667">
        <v>4</v>
      </c>
      <c r="E667">
        <v>239</v>
      </c>
      <c r="F667">
        <v>85</v>
      </c>
      <c r="G667">
        <v>126</v>
      </c>
      <c r="H667">
        <v>450</v>
      </c>
      <c r="I667" s="31">
        <v>53.11</v>
      </c>
      <c r="J667" s="31">
        <v>18.88</v>
      </c>
      <c r="K667" s="31">
        <v>28.01</v>
      </c>
    </row>
    <row r="668" spans="1:11">
      <c r="A668" s="38">
        <v>2015</v>
      </c>
      <c r="B668" s="12" t="s">
        <v>59</v>
      </c>
      <c r="C668" s="12" t="s">
        <v>64</v>
      </c>
      <c r="D668">
        <v>1</v>
      </c>
      <c r="E668">
        <v>80</v>
      </c>
      <c r="F668">
        <v>9</v>
      </c>
      <c r="G668">
        <v>10</v>
      </c>
      <c r="H668">
        <v>99</v>
      </c>
      <c r="I668" s="31">
        <v>80.8</v>
      </c>
      <c r="J668" s="31">
        <v>9.09</v>
      </c>
      <c r="K668" s="31">
        <v>10.11</v>
      </c>
    </row>
    <row r="669" spans="1:11">
      <c r="A669" s="38">
        <v>2015</v>
      </c>
      <c r="B669" s="12" t="s">
        <v>59</v>
      </c>
      <c r="C669" s="12" t="s">
        <v>64</v>
      </c>
      <c r="D669">
        <v>2</v>
      </c>
      <c r="E669">
        <v>80</v>
      </c>
      <c r="F669">
        <v>7</v>
      </c>
      <c r="G669">
        <v>23</v>
      </c>
      <c r="H669">
        <v>110</v>
      </c>
      <c r="I669" s="31">
        <v>72.72</v>
      </c>
      <c r="J669" s="31">
        <v>6.36</v>
      </c>
      <c r="K669" s="31">
        <v>20.92</v>
      </c>
    </row>
    <row r="670" spans="1:11">
      <c r="A670" s="38">
        <v>2015</v>
      </c>
      <c r="B670" s="12" t="s">
        <v>59</v>
      </c>
      <c r="C670" s="12" t="s">
        <v>64</v>
      </c>
      <c r="D670">
        <v>3</v>
      </c>
      <c r="E670">
        <v>129</v>
      </c>
      <c r="F670">
        <v>12</v>
      </c>
      <c r="G670">
        <v>49</v>
      </c>
      <c r="H670">
        <v>190</v>
      </c>
      <c r="I670" s="31">
        <v>67.89</v>
      </c>
      <c r="J670" s="31">
        <v>6.31</v>
      </c>
      <c r="K670" s="31">
        <v>25.8</v>
      </c>
    </row>
    <row r="671" spans="1:11">
      <c r="A671" s="38">
        <v>2015</v>
      </c>
      <c r="B671" s="12" t="s">
        <v>59</v>
      </c>
      <c r="C671" s="12" t="s">
        <v>64</v>
      </c>
      <c r="D671">
        <v>4</v>
      </c>
      <c r="E671">
        <v>280</v>
      </c>
      <c r="F671">
        <v>49</v>
      </c>
      <c r="G671">
        <v>49</v>
      </c>
      <c r="H671">
        <v>378</v>
      </c>
      <c r="I671" s="31">
        <v>74.069999999999993</v>
      </c>
      <c r="J671" s="31">
        <v>12.96</v>
      </c>
      <c r="K671" s="31">
        <v>12.97</v>
      </c>
    </row>
    <row r="672" spans="1:11">
      <c r="A672" s="38">
        <v>2015</v>
      </c>
      <c r="B672" s="12" t="s">
        <v>59</v>
      </c>
      <c r="C672" s="12" t="s">
        <v>62</v>
      </c>
      <c r="D672">
        <v>1</v>
      </c>
      <c r="E672">
        <v>0</v>
      </c>
      <c r="F672">
        <v>1</v>
      </c>
      <c r="G672">
        <v>0</v>
      </c>
      <c r="H672">
        <v>1</v>
      </c>
      <c r="I672" s="31">
        <v>0</v>
      </c>
      <c r="J672" s="31">
        <v>100</v>
      </c>
      <c r="K672" s="31">
        <v>0</v>
      </c>
    </row>
    <row r="673" spans="1:11">
      <c r="A673" s="38">
        <v>2015</v>
      </c>
      <c r="B673" s="12" t="s">
        <v>59</v>
      </c>
      <c r="C673" s="12" t="s">
        <v>62</v>
      </c>
      <c r="D673">
        <v>2</v>
      </c>
      <c r="E673">
        <v>1</v>
      </c>
      <c r="F673">
        <v>1</v>
      </c>
      <c r="G673">
        <v>0</v>
      </c>
      <c r="H673">
        <v>2</v>
      </c>
      <c r="I673" s="31">
        <v>50</v>
      </c>
      <c r="J673" s="31">
        <v>50</v>
      </c>
      <c r="K673" s="31">
        <v>0</v>
      </c>
    </row>
    <row r="674" spans="1:11">
      <c r="A674" s="38">
        <v>2015</v>
      </c>
      <c r="B674" s="12" t="s">
        <v>59</v>
      </c>
      <c r="C674" s="12" t="s">
        <v>62</v>
      </c>
      <c r="D674">
        <v>3</v>
      </c>
      <c r="E674">
        <v>16</v>
      </c>
      <c r="F674">
        <v>8</v>
      </c>
      <c r="G674">
        <v>3</v>
      </c>
      <c r="H674">
        <v>27</v>
      </c>
      <c r="I674" s="31">
        <v>59.25</v>
      </c>
      <c r="J674" s="31">
        <v>29.62</v>
      </c>
      <c r="K674" s="31">
        <v>11.13</v>
      </c>
    </row>
    <row r="675" spans="1:11">
      <c r="A675" s="38">
        <v>2015</v>
      </c>
      <c r="B675" s="12" t="s">
        <v>59</v>
      </c>
      <c r="C675" s="12" t="s">
        <v>62</v>
      </c>
      <c r="D675">
        <v>4</v>
      </c>
      <c r="E675">
        <v>33</v>
      </c>
      <c r="F675">
        <v>18</v>
      </c>
      <c r="G675">
        <v>8</v>
      </c>
      <c r="H675">
        <v>59</v>
      </c>
      <c r="I675" s="31">
        <v>55.93</v>
      </c>
      <c r="J675" s="31">
        <v>30.5</v>
      </c>
      <c r="K675" s="31">
        <v>13.57</v>
      </c>
    </row>
    <row r="676" spans="1:11">
      <c r="A676" s="38">
        <v>2015</v>
      </c>
      <c r="B676" s="12" t="s">
        <v>59</v>
      </c>
      <c r="C676" s="12" t="s">
        <v>62</v>
      </c>
      <c r="D676">
        <v>5</v>
      </c>
      <c r="E676">
        <v>70</v>
      </c>
      <c r="F676">
        <v>33</v>
      </c>
      <c r="G676">
        <v>7</v>
      </c>
      <c r="H676">
        <v>110</v>
      </c>
      <c r="I676" s="31">
        <v>63.63</v>
      </c>
      <c r="J676" s="31">
        <v>30</v>
      </c>
      <c r="K676" s="31">
        <v>6.37</v>
      </c>
    </row>
    <row r="677" spans="1:11">
      <c r="A677" s="38">
        <v>2015</v>
      </c>
      <c r="B677" s="12" t="s">
        <v>59</v>
      </c>
      <c r="C677" s="12" t="s">
        <v>62</v>
      </c>
      <c r="D677">
        <v>6</v>
      </c>
      <c r="E677">
        <v>75</v>
      </c>
      <c r="F677">
        <v>29</v>
      </c>
      <c r="G677">
        <v>8</v>
      </c>
      <c r="H677">
        <v>112</v>
      </c>
      <c r="I677" s="31">
        <v>66.959999999999994</v>
      </c>
      <c r="J677" s="31">
        <v>25.89</v>
      </c>
      <c r="K677" s="31">
        <v>7.15</v>
      </c>
    </row>
    <row r="678" spans="1:11">
      <c r="A678" s="38">
        <v>2015</v>
      </c>
      <c r="B678" s="12" t="s">
        <v>59</v>
      </c>
      <c r="C678" s="12" t="s">
        <v>60</v>
      </c>
      <c r="D678">
        <v>1</v>
      </c>
      <c r="E678">
        <v>168</v>
      </c>
      <c r="F678">
        <v>11</v>
      </c>
      <c r="G678">
        <v>19</v>
      </c>
      <c r="H678">
        <v>198</v>
      </c>
      <c r="I678" s="31">
        <v>84.84</v>
      </c>
      <c r="J678" s="31">
        <v>5.55</v>
      </c>
      <c r="K678" s="31">
        <v>9.61</v>
      </c>
    </row>
    <row r="679" spans="1:11">
      <c r="A679" s="38">
        <v>2015</v>
      </c>
      <c r="B679" s="12" t="s">
        <v>59</v>
      </c>
      <c r="C679" s="12" t="s">
        <v>60</v>
      </c>
      <c r="D679">
        <v>2</v>
      </c>
      <c r="E679">
        <v>124</v>
      </c>
      <c r="F679">
        <v>9</v>
      </c>
      <c r="G679">
        <v>18</v>
      </c>
      <c r="H679">
        <v>151</v>
      </c>
      <c r="I679" s="31">
        <v>82.11</v>
      </c>
      <c r="J679" s="31">
        <v>5.96</v>
      </c>
      <c r="K679" s="31">
        <v>11.93</v>
      </c>
    </row>
    <row r="680" spans="1:11">
      <c r="A680" s="38">
        <v>2015</v>
      </c>
      <c r="B680" s="12" t="s">
        <v>59</v>
      </c>
      <c r="C680" s="12" t="s">
        <v>60</v>
      </c>
      <c r="D680">
        <v>3</v>
      </c>
      <c r="E680">
        <v>108</v>
      </c>
      <c r="F680">
        <v>10</v>
      </c>
      <c r="G680">
        <v>37</v>
      </c>
      <c r="H680">
        <v>155</v>
      </c>
      <c r="I680" s="31">
        <v>69.67</v>
      </c>
      <c r="J680" s="31">
        <v>6.45</v>
      </c>
      <c r="K680" s="31">
        <v>23.88</v>
      </c>
    </row>
    <row r="681" spans="1:11">
      <c r="A681" s="38">
        <v>2015</v>
      </c>
      <c r="B681" s="12" t="s">
        <v>59</v>
      </c>
      <c r="C681" s="12" t="s">
        <v>60</v>
      </c>
      <c r="D681">
        <v>4</v>
      </c>
      <c r="E681">
        <v>161</v>
      </c>
      <c r="F681">
        <v>42</v>
      </c>
      <c r="G681">
        <v>65</v>
      </c>
      <c r="H681">
        <v>268</v>
      </c>
      <c r="I681" s="31">
        <v>60.07</v>
      </c>
      <c r="J681" s="31">
        <v>15.67</v>
      </c>
      <c r="K681" s="31">
        <v>24.26</v>
      </c>
    </row>
    <row r="682" spans="1:11">
      <c r="A682" s="38">
        <v>2015</v>
      </c>
      <c r="B682" s="12" t="s">
        <v>59</v>
      </c>
      <c r="C682" s="12" t="s">
        <v>61</v>
      </c>
      <c r="D682">
        <v>1</v>
      </c>
      <c r="E682">
        <v>56</v>
      </c>
      <c r="F682">
        <v>11</v>
      </c>
      <c r="G682">
        <v>13</v>
      </c>
      <c r="H682">
        <v>80</v>
      </c>
      <c r="I682" s="31">
        <v>70</v>
      </c>
      <c r="J682" s="31">
        <v>13.75</v>
      </c>
      <c r="K682" s="31">
        <v>16.25</v>
      </c>
    </row>
    <row r="683" spans="1:11">
      <c r="A683" s="38">
        <v>2015</v>
      </c>
      <c r="B683" s="12" t="s">
        <v>59</v>
      </c>
      <c r="C683" s="12" t="s">
        <v>61</v>
      </c>
      <c r="D683">
        <v>2</v>
      </c>
      <c r="E683">
        <v>22</v>
      </c>
      <c r="F683">
        <v>16</v>
      </c>
      <c r="G683">
        <v>6</v>
      </c>
      <c r="H683">
        <v>44</v>
      </c>
      <c r="I683" s="31">
        <v>50</v>
      </c>
      <c r="J683" s="31">
        <v>36.36</v>
      </c>
      <c r="K683" s="31">
        <v>13.64</v>
      </c>
    </row>
    <row r="684" spans="1:11">
      <c r="A684" s="38">
        <v>2015</v>
      </c>
      <c r="B684" s="12" t="s">
        <v>59</v>
      </c>
      <c r="C684" s="12" t="s">
        <v>61</v>
      </c>
      <c r="D684">
        <v>3</v>
      </c>
      <c r="E684">
        <v>33</v>
      </c>
      <c r="F684">
        <v>23</v>
      </c>
      <c r="G684">
        <v>7</v>
      </c>
      <c r="H684">
        <v>63</v>
      </c>
      <c r="I684" s="31">
        <v>52.38</v>
      </c>
      <c r="J684" s="31">
        <v>36.5</v>
      </c>
      <c r="K684" s="31">
        <v>11.12</v>
      </c>
    </row>
    <row r="685" spans="1:11">
      <c r="A685" s="38">
        <v>2015</v>
      </c>
      <c r="B685" s="12" t="s">
        <v>59</v>
      </c>
      <c r="C685" s="12" t="s">
        <v>61</v>
      </c>
      <c r="D685">
        <v>4</v>
      </c>
      <c r="E685">
        <v>62</v>
      </c>
      <c r="F685">
        <v>45</v>
      </c>
      <c r="G685">
        <v>25</v>
      </c>
      <c r="H685">
        <v>132</v>
      </c>
      <c r="I685" s="31">
        <v>46.96</v>
      </c>
      <c r="J685" s="31">
        <v>34.090000000000003</v>
      </c>
      <c r="K685" s="31">
        <v>18.95</v>
      </c>
    </row>
    <row r="686" spans="1:11">
      <c r="A686" s="38">
        <v>2015</v>
      </c>
      <c r="B686" s="12" t="s">
        <v>59</v>
      </c>
      <c r="C686" s="12" t="s">
        <v>61</v>
      </c>
      <c r="D686">
        <v>1</v>
      </c>
      <c r="E686">
        <v>56</v>
      </c>
      <c r="F686">
        <v>11</v>
      </c>
      <c r="G686">
        <v>13</v>
      </c>
      <c r="H686">
        <v>80</v>
      </c>
      <c r="I686" s="31">
        <v>70</v>
      </c>
      <c r="J686" s="31">
        <v>13.75</v>
      </c>
      <c r="K686" s="31">
        <v>16.25</v>
      </c>
    </row>
    <row r="687" spans="1:11">
      <c r="A687" s="38">
        <v>2015</v>
      </c>
      <c r="B687" s="12" t="s">
        <v>59</v>
      </c>
      <c r="C687" s="12" t="s">
        <v>61</v>
      </c>
      <c r="D687">
        <v>2</v>
      </c>
      <c r="E687">
        <v>22</v>
      </c>
      <c r="F687">
        <v>16</v>
      </c>
      <c r="G687">
        <v>6</v>
      </c>
      <c r="H687">
        <v>44</v>
      </c>
      <c r="I687" s="31">
        <v>50</v>
      </c>
      <c r="J687" s="31">
        <v>36.36</v>
      </c>
      <c r="K687" s="31">
        <v>13.64</v>
      </c>
    </row>
    <row r="688" spans="1:11">
      <c r="A688" s="38">
        <v>2015</v>
      </c>
      <c r="B688" s="12" t="s">
        <v>59</v>
      </c>
      <c r="C688" s="12" t="s">
        <v>61</v>
      </c>
      <c r="D688">
        <v>3</v>
      </c>
      <c r="E688">
        <v>33</v>
      </c>
      <c r="F688">
        <v>23</v>
      </c>
      <c r="G688">
        <v>7</v>
      </c>
      <c r="H688">
        <v>63</v>
      </c>
      <c r="I688" s="31">
        <v>52.38</v>
      </c>
      <c r="J688" s="31">
        <v>36.5</v>
      </c>
      <c r="K688" s="31">
        <v>11.12</v>
      </c>
    </row>
    <row r="689" spans="1:11">
      <c r="A689" s="38">
        <v>2015</v>
      </c>
      <c r="B689" s="12" t="s">
        <v>59</v>
      </c>
      <c r="C689" s="12" t="s">
        <v>61</v>
      </c>
      <c r="D689">
        <v>4</v>
      </c>
      <c r="E689">
        <v>62</v>
      </c>
      <c r="F689">
        <v>45</v>
      </c>
      <c r="G689">
        <v>25</v>
      </c>
      <c r="H689">
        <v>132</v>
      </c>
      <c r="I689" s="31">
        <v>46.96</v>
      </c>
      <c r="J689" s="31">
        <v>34.090000000000003</v>
      </c>
      <c r="K689" s="31">
        <v>18.95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topLeftCell="C1" zoomScale="60" zoomScaleNormal="60" zoomScalePageLayoutView="60" workbookViewId="0">
      <selection activeCell="E28" sqref="E28:K28"/>
    </sheetView>
  </sheetViews>
  <sheetFormatPr baseColWidth="10" defaultColWidth="11.5" defaultRowHeight="14" x14ac:dyDescent="0"/>
  <cols>
    <col min="3" max="3" width="42.33203125" bestFit="1" customWidth="1"/>
    <col min="9" max="9" width="12.5" bestFit="1" customWidth="1"/>
    <col min="10" max="10" width="13.5" bestFit="1" customWidth="1"/>
    <col min="11" max="11" width="12.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93</v>
      </c>
      <c r="D2" s="1">
        <v>1</v>
      </c>
      <c r="E2" s="1">
        <v>80</v>
      </c>
      <c r="F2" s="1">
        <v>25</v>
      </c>
      <c r="G2" s="1">
        <v>10</v>
      </c>
      <c r="H2" s="1">
        <v>115</v>
      </c>
      <c r="I2" s="13">
        <v>69.565217391304344</v>
      </c>
      <c r="J2" s="13">
        <v>21.739130434782609</v>
      </c>
      <c r="K2" s="13">
        <v>8.695652173913043</v>
      </c>
    </row>
    <row r="3" spans="1:11" s="3" customFormat="1">
      <c r="A3" s="1">
        <v>2011</v>
      </c>
      <c r="B3" s="2" t="s">
        <v>59</v>
      </c>
      <c r="C3" s="2" t="s">
        <v>93</v>
      </c>
      <c r="D3" s="1">
        <v>2</v>
      </c>
      <c r="E3" s="1">
        <v>51</v>
      </c>
      <c r="F3" s="1">
        <v>13</v>
      </c>
      <c r="G3" s="1">
        <v>18</v>
      </c>
      <c r="H3" s="1">
        <v>82</v>
      </c>
      <c r="I3" s="13">
        <v>62.195121951219512</v>
      </c>
      <c r="J3" s="13">
        <v>15.853658536585366</v>
      </c>
      <c r="K3" s="13">
        <v>21.951219512195124</v>
      </c>
    </row>
    <row r="4" spans="1:11" s="14" customFormat="1">
      <c r="A4" s="15"/>
      <c r="B4" s="16"/>
      <c r="C4" s="16" t="s">
        <v>7</v>
      </c>
      <c r="D4" s="15"/>
      <c r="E4" s="15">
        <f>SUM(E2:E3)</f>
        <v>131</v>
      </c>
      <c r="F4" s="15">
        <f>SUM(F2:F3)</f>
        <v>38</v>
      </c>
      <c r="G4" s="15">
        <f>SUM(G2:G3)</f>
        <v>28</v>
      </c>
      <c r="H4" s="15">
        <f>SUM(H2:H3)</f>
        <v>197</v>
      </c>
      <c r="I4" s="17">
        <f>(E4*100)/H4</f>
        <v>66.497461928934015</v>
      </c>
      <c r="J4" s="17">
        <f>(F4*100)/H4</f>
        <v>19.289340101522843</v>
      </c>
      <c r="K4" s="17">
        <f>(G4*100)/H4</f>
        <v>14.213197969543147</v>
      </c>
    </row>
    <row r="5" spans="1:11" s="3" customFormat="1">
      <c r="A5" s="1"/>
      <c r="B5" s="2"/>
      <c r="C5" s="2"/>
      <c r="D5" s="1"/>
      <c r="E5" s="1"/>
      <c r="F5" s="1"/>
      <c r="G5" s="1"/>
      <c r="H5" s="1"/>
      <c r="I5"/>
      <c r="J5"/>
      <c r="K5"/>
    </row>
    <row r="6" spans="1:11" s="3" customFormat="1">
      <c r="A6" s="1">
        <v>2012</v>
      </c>
      <c r="B6" s="2" t="s">
        <v>59</v>
      </c>
      <c r="C6" s="2" t="s">
        <v>93</v>
      </c>
      <c r="D6" s="1">
        <v>1</v>
      </c>
      <c r="E6" s="1">
        <v>79</v>
      </c>
      <c r="F6" s="1">
        <v>20</v>
      </c>
      <c r="G6" s="1">
        <v>19</v>
      </c>
      <c r="H6" s="1">
        <v>118</v>
      </c>
      <c r="I6" s="13">
        <v>66.949152542372886</v>
      </c>
      <c r="J6" s="13">
        <v>16.949152542372882</v>
      </c>
      <c r="K6" s="13">
        <v>16.101694915254239</v>
      </c>
    </row>
    <row r="7" spans="1:11" s="3" customFormat="1">
      <c r="A7" s="1">
        <v>2012</v>
      </c>
      <c r="B7" s="2" t="s">
        <v>59</v>
      </c>
      <c r="C7" s="2" t="s">
        <v>93</v>
      </c>
      <c r="D7" s="1">
        <v>2</v>
      </c>
      <c r="E7" s="1">
        <v>60</v>
      </c>
      <c r="F7" s="1">
        <v>21</v>
      </c>
      <c r="G7" s="1">
        <v>11</v>
      </c>
      <c r="H7" s="1">
        <v>92</v>
      </c>
      <c r="I7" s="13">
        <v>65.217391304347828</v>
      </c>
      <c r="J7" s="13">
        <v>22.826086956521738</v>
      </c>
      <c r="K7" s="13">
        <v>11.956521739130435</v>
      </c>
    </row>
    <row r="8" spans="1:11" s="3" customFormat="1">
      <c r="A8" s="1">
        <v>2012</v>
      </c>
      <c r="B8" s="2" t="s">
        <v>59</v>
      </c>
      <c r="C8" s="2" t="s">
        <v>93</v>
      </c>
      <c r="D8" s="1">
        <v>3</v>
      </c>
      <c r="E8" s="1">
        <v>47</v>
      </c>
      <c r="F8" s="1">
        <v>15</v>
      </c>
      <c r="G8" s="1">
        <v>25</v>
      </c>
      <c r="H8" s="1">
        <v>87</v>
      </c>
      <c r="I8" s="13">
        <v>54.022988505747129</v>
      </c>
      <c r="J8" s="13">
        <v>17.241379310344829</v>
      </c>
      <c r="K8" s="13">
        <v>28.735632183908045</v>
      </c>
    </row>
    <row r="9" spans="1:11" s="3" customFormat="1">
      <c r="A9" s="1">
        <v>2012</v>
      </c>
      <c r="B9" s="2" t="s">
        <v>59</v>
      </c>
      <c r="C9" s="2" t="s">
        <v>93</v>
      </c>
      <c r="D9" s="1">
        <v>4</v>
      </c>
      <c r="E9" s="1">
        <v>19</v>
      </c>
      <c r="F9" s="1">
        <v>4</v>
      </c>
      <c r="G9" s="1">
        <v>20</v>
      </c>
      <c r="H9" s="1">
        <v>43</v>
      </c>
      <c r="I9" s="13">
        <v>44.186046511627907</v>
      </c>
      <c r="J9" s="13">
        <v>9.3023255813953494</v>
      </c>
      <c r="K9" s="13">
        <v>46.511627906976699</v>
      </c>
    </row>
    <row r="10" spans="1:11" s="14" customFormat="1">
      <c r="A10" s="15"/>
      <c r="B10" s="16"/>
      <c r="C10" s="16" t="s">
        <v>8</v>
      </c>
      <c r="D10" s="15"/>
      <c r="E10" s="15">
        <f>SUM(E6:E9)</f>
        <v>205</v>
      </c>
      <c r="F10" s="15">
        <f>SUM(F6:F9)</f>
        <v>60</v>
      </c>
      <c r="G10" s="15">
        <f>SUM(G6:G9)</f>
        <v>75</v>
      </c>
      <c r="H10" s="15">
        <f>SUM(H6:H9)</f>
        <v>340</v>
      </c>
      <c r="I10" s="17">
        <f>(E10*100)/H10</f>
        <v>60.294117647058826</v>
      </c>
      <c r="J10" s="17">
        <f>(F10*100)/H10</f>
        <v>17.647058823529413</v>
      </c>
      <c r="K10" s="17">
        <f>(G10*100)/H10</f>
        <v>22.058823529411764</v>
      </c>
    </row>
    <row r="11" spans="1:11" s="3" customFormat="1">
      <c r="A11" s="1"/>
      <c r="B11" s="2"/>
      <c r="C11" s="2"/>
      <c r="D11" s="1"/>
      <c r="E11" s="1"/>
      <c r="F11" s="1"/>
      <c r="G11" s="1"/>
      <c r="H11" s="1"/>
      <c r="I11"/>
      <c r="J11"/>
      <c r="K11"/>
    </row>
    <row r="12" spans="1:11" s="3" customFormat="1">
      <c r="A12" s="1">
        <v>2013</v>
      </c>
      <c r="B12" s="2" t="s">
        <v>59</v>
      </c>
      <c r="C12" s="2" t="s">
        <v>93</v>
      </c>
      <c r="D12" s="1">
        <v>1</v>
      </c>
      <c r="E12" s="1">
        <v>85</v>
      </c>
      <c r="F12" s="1">
        <v>18</v>
      </c>
      <c r="G12" s="1">
        <v>13</v>
      </c>
      <c r="H12" s="1">
        <v>116</v>
      </c>
      <c r="I12" s="13">
        <v>73.275862068965523</v>
      </c>
      <c r="J12" s="13">
        <v>15.517241379310345</v>
      </c>
      <c r="K12" s="13">
        <v>11.206896551724139</v>
      </c>
    </row>
    <row r="13" spans="1:11" s="3" customFormat="1">
      <c r="A13" s="1">
        <v>2013</v>
      </c>
      <c r="B13" s="2" t="s">
        <v>59</v>
      </c>
      <c r="C13" s="2" t="s">
        <v>93</v>
      </c>
      <c r="D13" s="1">
        <v>2</v>
      </c>
      <c r="E13" s="1">
        <v>70</v>
      </c>
      <c r="F13" s="1">
        <v>23</v>
      </c>
      <c r="G13" s="1">
        <v>8</v>
      </c>
      <c r="H13" s="1">
        <v>101</v>
      </c>
      <c r="I13" s="13">
        <v>69.306930693069305</v>
      </c>
      <c r="J13" s="13">
        <v>22.772277227722771</v>
      </c>
      <c r="K13" s="13">
        <v>7.9207920792079207</v>
      </c>
    </row>
    <row r="14" spans="1:11" s="3" customFormat="1">
      <c r="A14" s="1">
        <v>2013</v>
      </c>
      <c r="B14" s="2" t="s">
        <v>59</v>
      </c>
      <c r="C14" s="2" t="s">
        <v>93</v>
      </c>
      <c r="D14" s="1">
        <v>3</v>
      </c>
      <c r="E14" s="1">
        <v>69</v>
      </c>
      <c r="F14" s="1">
        <v>26</v>
      </c>
      <c r="G14" s="1">
        <v>18</v>
      </c>
      <c r="H14" s="1">
        <v>113</v>
      </c>
      <c r="I14" s="13">
        <v>61.061946902654867</v>
      </c>
      <c r="J14" s="13">
        <v>23.008849557522122</v>
      </c>
      <c r="K14" s="13">
        <v>15.929203539823009</v>
      </c>
    </row>
    <row r="15" spans="1:11" s="3" customFormat="1">
      <c r="A15" s="1">
        <v>2013</v>
      </c>
      <c r="B15" s="2" t="s">
        <v>59</v>
      </c>
      <c r="C15" s="2" t="s">
        <v>93</v>
      </c>
      <c r="D15" s="1">
        <v>4</v>
      </c>
      <c r="E15" s="1">
        <v>58</v>
      </c>
      <c r="F15" s="1">
        <v>28</v>
      </c>
      <c r="G15" s="1">
        <v>29</v>
      </c>
      <c r="H15" s="1">
        <v>115</v>
      </c>
      <c r="I15" s="13">
        <v>50.434782608695649</v>
      </c>
      <c r="J15" s="13">
        <v>24.347826086956523</v>
      </c>
      <c r="K15" s="13">
        <v>25.217391304347824</v>
      </c>
    </row>
    <row r="16" spans="1:11" s="14" customFormat="1">
      <c r="A16" s="15"/>
      <c r="B16" s="16"/>
      <c r="C16" s="16" t="s">
        <v>9</v>
      </c>
      <c r="D16" s="15"/>
      <c r="E16" s="15">
        <f>SUM(E12:E15)</f>
        <v>282</v>
      </c>
      <c r="F16" s="15">
        <f>SUM(F12:F15)</f>
        <v>95</v>
      </c>
      <c r="G16" s="15">
        <f>SUM(G12:G15)</f>
        <v>68</v>
      </c>
      <c r="H16" s="15">
        <f>SUM(H12:H15)</f>
        <v>445</v>
      </c>
      <c r="I16" s="17">
        <f>(E16*100)/H16</f>
        <v>63.370786516853933</v>
      </c>
      <c r="J16" s="17">
        <f>(F16*100)/H16</f>
        <v>21.348314606741575</v>
      </c>
      <c r="K16" s="17">
        <f>(G16*100)/H16</f>
        <v>15.280898876404494</v>
      </c>
    </row>
    <row r="17" spans="1:11" s="3" customFormat="1">
      <c r="A17" s="1"/>
      <c r="B17" s="2"/>
      <c r="C17" s="2"/>
      <c r="D17" s="1"/>
      <c r="E17" s="1"/>
      <c r="F17" s="1"/>
      <c r="G17" s="1"/>
      <c r="H17" s="1"/>
      <c r="I17"/>
      <c r="J17"/>
      <c r="K17"/>
    </row>
    <row r="18" spans="1:11" s="3" customFormat="1">
      <c r="A18" s="1">
        <v>2014</v>
      </c>
      <c r="B18" s="2" t="s">
        <v>59</v>
      </c>
      <c r="C18" s="2" t="s">
        <v>93</v>
      </c>
      <c r="D18" s="1">
        <v>1</v>
      </c>
      <c r="E18" s="1">
        <v>70</v>
      </c>
      <c r="F18" s="1">
        <v>16</v>
      </c>
      <c r="G18" s="1">
        <v>16</v>
      </c>
      <c r="H18" s="1">
        <v>102</v>
      </c>
      <c r="I18" s="13">
        <v>68.627450980392155</v>
      </c>
      <c r="J18" s="13">
        <v>15.686274509803921</v>
      </c>
      <c r="K18" s="13">
        <v>15.686274509803921</v>
      </c>
    </row>
    <row r="19" spans="1:11" s="3" customFormat="1">
      <c r="A19" s="1">
        <v>2014</v>
      </c>
      <c r="B19" s="2" t="s">
        <v>59</v>
      </c>
      <c r="C19" s="2" t="s">
        <v>93</v>
      </c>
      <c r="D19" s="1">
        <v>2</v>
      </c>
      <c r="E19" s="1">
        <v>68</v>
      </c>
      <c r="F19" s="1">
        <v>15</v>
      </c>
      <c r="G19" s="1">
        <v>10</v>
      </c>
      <c r="H19" s="1">
        <v>93</v>
      </c>
      <c r="I19" s="13">
        <v>73.118279569892479</v>
      </c>
      <c r="J19" s="13">
        <v>16.129032258064516</v>
      </c>
      <c r="K19" s="13">
        <v>10.75268817204301</v>
      </c>
    </row>
    <row r="20" spans="1:11" s="3" customFormat="1">
      <c r="A20" s="1">
        <v>2014</v>
      </c>
      <c r="B20" s="2" t="s">
        <v>59</v>
      </c>
      <c r="C20" s="2" t="s">
        <v>93</v>
      </c>
      <c r="D20" s="1">
        <v>3</v>
      </c>
      <c r="E20" s="1">
        <v>77</v>
      </c>
      <c r="F20" s="1">
        <v>31</v>
      </c>
      <c r="G20" s="1">
        <v>17</v>
      </c>
      <c r="H20" s="1">
        <v>125</v>
      </c>
      <c r="I20" s="13">
        <v>61.6</v>
      </c>
      <c r="J20" s="13">
        <v>24.8</v>
      </c>
      <c r="K20" s="13">
        <v>13.6</v>
      </c>
    </row>
    <row r="21" spans="1:11" s="3" customFormat="1">
      <c r="A21" s="1">
        <v>2014</v>
      </c>
      <c r="B21" s="2" t="s">
        <v>59</v>
      </c>
      <c r="C21" s="2" t="s">
        <v>93</v>
      </c>
      <c r="D21" s="1">
        <v>4</v>
      </c>
      <c r="E21" s="1">
        <v>85</v>
      </c>
      <c r="F21" s="1">
        <v>45</v>
      </c>
      <c r="G21" s="1">
        <v>31</v>
      </c>
      <c r="H21" s="1">
        <v>161</v>
      </c>
      <c r="I21" s="13">
        <v>52.795031055900623</v>
      </c>
      <c r="J21" s="13">
        <v>27.950310559006201</v>
      </c>
      <c r="K21" s="13">
        <v>19.254658385093169</v>
      </c>
    </row>
    <row r="22" spans="1:11" s="20" customFormat="1">
      <c r="C22" s="16" t="s">
        <v>10</v>
      </c>
      <c r="E22" s="20">
        <f>SUM(E18:E21)</f>
        <v>300</v>
      </c>
      <c r="F22" s="20">
        <f>SUM(F18:F21)</f>
        <v>107</v>
      </c>
      <c r="G22" s="20">
        <f>SUM(G18:G21)</f>
        <v>74</v>
      </c>
      <c r="H22" s="20">
        <f>SUM(H18:H21)</f>
        <v>481</v>
      </c>
      <c r="I22" s="23">
        <f>(E22*100)/H22</f>
        <v>62.370062370062371</v>
      </c>
      <c r="J22" s="23">
        <f>(F22*100)/H22</f>
        <v>22.245322245322246</v>
      </c>
      <c r="K22" s="23">
        <f>(G22*100)/H22</f>
        <v>15.384615384615385</v>
      </c>
    </row>
    <row r="24" spans="1:11">
      <c r="A24">
        <v>2015</v>
      </c>
      <c r="B24" s="2" t="s">
        <v>59</v>
      </c>
      <c r="C24" s="2" t="s">
        <v>93</v>
      </c>
      <c r="D24">
        <v>1</v>
      </c>
      <c r="E24">
        <v>71</v>
      </c>
      <c r="F24">
        <v>26</v>
      </c>
      <c r="G24">
        <v>11</v>
      </c>
      <c r="H24">
        <v>108</v>
      </c>
      <c r="I24" s="31">
        <v>65.739999999999995</v>
      </c>
      <c r="J24" s="31">
        <v>24.07</v>
      </c>
      <c r="K24" s="31">
        <v>10.19</v>
      </c>
    </row>
    <row r="25" spans="1:11">
      <c r="A25">
        <v>2015</v>
      </c>
      <c r="B25" s="2" t="s">
        <v>59</v>
      </c>
      <c r="C25" s="2" t="s">
        <v>93</v>
      </c>
      <c r="D25">
        <v>2</v>
      </c>
      <c r="E25">
        <v>79</v>
      </c>
      <c r="F25">
        <v>16</v>
      </c>
      <c r="G25">
        <v>17</v>
      </c>
      <c r="H25">
        <v>112</v>
      </c>
      <c r="I25" s="31">
        <v>70.53</v>
      </c>
      <c r="J25" s="31">
        <v>14.28</v>
      </c>
      <c r="K25" s="31">
        <v>15.19</v>
      </c>
    </row>
    <row r="26" spans="1:11">
      <c r="A26">
        <v>2015</v>
      </c>
      <c r="B26" s="2" t="s">
        <v>59</v>
      </c>
      <c r="C26" s="2" t="s">
        <v>93</v>
      </c>
      <c r="D26">
        <v>3</v>
      </c>
      <c r="E26">
        <v>79</v>
      </c>
      <c r="F26">
        <v>25</v>
      </c>
      <c r="G26">
        <v>16</v>
      </c>
      <c r="H26">
        <v>120</v>
      </c>
      <c r="I26" s="31">
        <v>65.83</v>
      </c>
      <c r="J26" s="31">
        <v>20.83</v>
      </c>
      <c r="K26" s="31">
        <v>13.34</v>
      </c>
    </row>
    <row r="27" spans="1:11">
      <c r="A27">
        <v>2015</v>
      </c>
      <c r="B27" s="2" t="s">
        <v>59</v>
      </c>
      <c r="C27" s="2" t="s">
        <v>93</v>
      </c>
      <c r="D27">
        <v>4</v>
      </c>
      <c r="E27">
        <v>86</v>
      </c>
      <c r="F27">
        <v>43</v>
      </c>
      <c r="G27">
        <v>22</v>
      </c>
      <c r="H27">
        <v>151</v>
      </c>
      <c r="I27" s="31">
        <v>56.95</v>
      </c>
      <c r="J27" s="31">
        <v>28.47</v>
      </c>
      <c r="K27" s="31">
        <v>14.58</v>
      </c>
    </row>
    <row r="28" spans="1:11" s="32" customFormat="1">
      <c r="C28" s="33" t="s">
        <v>119</v>
      </c>
      <c r="E28" s="32">
        <f>SUM(E24:E27)</f>
        <v>315</v>
      </c>
      <c r="F28" s="32">
        <f>SUM(F24:F27)</f>
        <v>110</v>
      </c>
      <c r="G28" s="32">
        <f>SUM(G24:G27)</f>
        <v>66</v>
      </c>
      <c r="H28" s="32">
        <f>SUM(H24:H27)</f>
        <v>491</v>
      </c>
      <c r="I28" s="37">
        <f>(E28*100)/H28</f>
        <v>64.154786150712837</v>
      </c>
      <c r="J28" s="37">
        <f>(F28*100)/H28</f>
        <v>22.403258655804482</v>
      </c>
      <c r="K28" s="37">
        <f>(G28*100)/H28</f>
        <v>13.441955193482688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topLeftCell="A13" zoomScale="70" zoomScaleNormal="70" zoomScalePageLayoutView="70" workbookViewId="0">
      <selection activeCell="E45" sqref="E45:K45"/>
    </sheetView>
  </sheetViews>
  <sheetFormatPr baseColWidth="10" defaultColWidth="11.5" defaultRowHeight="14" x14ac:dyDescent="0"/>
  <cols>
    <col min="3" max="3" width="46.83203125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90</v>
      </c>
      <c r="D2" s="1">
        <v>1</v>
      </c>
      <c r="E2" s="1">
        <v>361</v>
      </c>
      <c r="F2" s="1">
        <v>79</v>
      </c>
      <c r="G2" s="1">
        <v>66</v>
      </c>
      <c r="H2" s="1">
        <v>506</v>
      </c>
      <c r="I2" s="13">
        <f>(E2*100)/H2</f>
        <v>71.343873517786562</v>
      </c>
      <c r="J2" s="13">
        <f>(F2*100)/H2</f>
        <v>15.612648221343873</v>
      </c>
      <c r="K2" s="13">
        <f>(G2*100)/H2</f>
        <v>13.043478260869565</v>
      </c>
    </row>
    <row r="3" spans="1:11" s="3" customFormat="1">
      <c r="A3" s="1">
        <v>2011</v>
      </c>
      <c r="B3" s="2" t="s">
        <v>59</v>
      </c>
      <c r="C3" s="2" t="s">
        <v>90</v>
      </c>
      <c r="D3" s="1">
        <v>2</v>
      </c>
      <c r="E3" s="1">
        <v>222</v>
      </c>
      <c r="F3" s="1">
        <v>67</v>
      </c>
      <c r="G3" s="1">
        <v>48</v>
      </c>
      <c r="H3" s="1">
        <v>337</v>
      </c>
      <c r="I3" s="13">
        <f>(E3*100)/H3</f>
        <v>65.875370919881306</v>
      </c>
      <c r="J3" s="13">
        <f>(F3*100)/H3</f>
        <v>19.881305637982194</v>
      </c>
      <c r="K3" s="13">
        <f>(G3*100)/H3</f>
        <v>14.243323442136498</v>
      </c>
    </row>
    <row r="4" spans="1:11" s="3" customFormat="1">
      <c r="A4" s="1">
        <v>2011</v>
      </c>
      <c r="B4" s="2" t="s">
        <v>59</v>
      </c>
      <c r="C4" s="2" t="s">
        <v>91</v>
      </c>
      <c r="D4" s="1">
        <v>1</v>
      </c>
      <c r="E4" s="1">
        <v>33</v>
      </c>
      <c r="F4" s="1">
        <v>16</v>
      </c>
      <c r="G4" s="1">
        <v>17</v>
      </c>
      <c r="H4" s="1">
        <v>66</v>
      </c>
      <c r="I4" s="13">
        <f>(E4*100)/H4</f>
        <v>50</v>
      </c>
      <c r="J4" s="13">
        <f>(F4*100)/H4</f>
        <v>24.242424242424242</v>
      </c>
      <c r="K4" s="13">
        <f>(G4*100)/H4</f>
        <v>25.757575757575758</v>
      </c>
    </row>
    <row r="5" spans="1:11" s="3" customFormat="1">
      <c r="A5" s="1">
        <v>2011</v>
      </c>
      <c r="B5" s="2" t="s">
        <v>59</v>
      </c>
      <c r="C5" s="2" t="s">
        <v>91</v>
      </c>
      <c r="D5" s="1">
        <v>2</v>
      </c>
      <c r="E5" s="1">
        <v>30</v>
      </c>
      <c r="F5" s="1">
        <v>14</v>
      </c>
      <c r="G5" s="1">
        <v>6</v>
      </c>
      <c r="H5" s="1">
        <v>50</v>
      </c>
      <c r="I5" s="13">
        <f>(E5*100)/H5</f>
        <v>60</v>
      </c>
      <c r="J5" s="13">
        <f>(F5*100)/H5</f>
        <v>28</v>
      </c>
      <c r="K5" s="13">
        <f>(G5*100)/H5</f>
        <v>12</v>
      </c>
    </row>
    <row r="6" spans="1:11" s="14" customFormat="1">
      <c r="A6" s="15"/>
      <c r="B6" s="16"/>
      <c r="C6" s="16" t="s">
        <v>7</v>
      </c>
      <c r="D6" s="15"/>
      <c r="E6" s="15">
        <f>SUM(E2:E5)</f>
        <v>646</v>
      </c>
      <c r="F6" s="15">
        <f>SUM(F2:F5)</f>
        <v>176</v>
      </c>
      <c r="G6" s="15">
        <f>SUM(G2:G5)</f>
        <v>137</v>
      </c>
      <c r="H6" s="15">
        <f>SUM(H2:H5)</f>
        <v>959</v>
      </c>
      <c r="I6" s="13">
        <f>(E6*100)/H6</f>
        <v>67.361835245046919</v>
      </c>
      <c r="J6" s="13">
        <f>(F6*100)/H6</f>
        <v>18.352450469238789</v>
      </c>
      <c r="K6" s="13">
        <f>(G6*100)/H6</f>
        <v>14.285714285714286</v>
      </c>
    </row>
    <row r="7" spans="1:11">
      <c r="I7" s="18"/>
      <c r="J7" s="18"/>
      <c r="K7" s="18"/>
    </row>
    <row r="8" spans="1:11" s="3" customFormat="1">
      <c r="A8" s="1">
        <v>2012</v>
      </c>
      <c r="B8" s="2" t="s">
        <v>59</v>
      </c>
      <c r="C8" s="2" t="s">
        <v>90</v>
      </c>
      <c r="D8" s="1">
        <v>1</v>
      </c>
      <c r="E8" s="1">
        <v>322</v>
      </c>
      <c r="F8" s="1">
        <v>54</v>
      </c>
      <c r="G8" s="1">
        <v>66</v>
      </c>
      <c r="H8" s="1">
        <v>442</v>
      </c>
      <c r="I8" s="13">
        <f t="shared" ref="I8:I14" si="0">(E8*100)/H8</f>
        <v>72.850678733031671</v>
      </c>
      <c r="J8" s="13">
        <f t="shared" ref="J8:J14" si="1">(F8*100)/H8</f>
        <v>12.217194570135746</v>
      </c>
      <c r="K8" s="13">
        <f t="shared" ref="K8:K14" si="2">(G8*100)/H8</f>
        <v>14.932126696832579</v>
      </c>
    </row>
    <row r="9" spans="1:11" s="3" customFormat="1">
      <c r="A9" s="1">
        <v>2012</v>
      </c>
      <c r="B9" s="2" t="s">
        <v>59</v>
      </c>
      <c r="C9" s="2" t="s">
        <v>90</v>
      </c>
      <c r="D9" s="1">
        <v>2</v>
      </c>
      <c r="E9" s="1">
        <v>254</v>
      </c>
      <c r="F9" s="1">
        <v>80</v>
      </c>
      <c r="G9" s="1">
        <v>52</v>
      </c>
      <c r="H9" s="1">
        <v>386</v>
      </c>
      <c r="I9" s="13">
        <f t="shared" si="0"/>
        <v>65.803108808290162</v>
      </c>
      <c r="J9" s="13">
        <f t="shared" si="1"/>
        <v>20.725388601036268</v>
      </c>
      <c r="K9" s="13">
        <f t="shared" si="2"/>
        <v>13.471502590673575</v>
      </c>
    </row>
    <row r="10" spans="1:11" s="3" customFormat="1">
      <c r="A10" s="1">
        <v>2012</v>
      </c>
      <c r="B10" s="2" t="s">
        <v>59</v>
      </c>
      <c r="C10" s="2" t="s">
        <v>90</v>
      </c>
      <c r="D10" s="1">
        <v>3</v>
      </c>
      <c r="E10" s="1">
        <v>174</v>
      </c>
      <c r="F10" s="1">
        <v>53</v>
      </c>
      <c r="G10" s="1">
        <v>45</v>
      </c>
      <c r="H10" s="1">
        <v>272</v>
      </c>
      <c r="I10" s="13">
        <f t="shared" si="0"/>
        <v>63.970588235294116</v>
      </c>
      <c r="J10" s="13">
        <f t="shared" si="1"/>
        <v>19.485294117647058</v>
      </c>
      <c r="K10" s="13">
        <f t="shared" si="2"/>
        <v>16.544117647058822</v>
      </c>
    </row>
    <row r="11" spans="1:11" s="3" customFormat="1">
      <c r="A11" s="1">
        <v>2012</v>
      </c>
      <c r="B11" s="2" t="s">
        <v>59</v>
      </c>
      <c r="C11" s="2" t="s">
        <v>90</v>
      </c>
      <c r="D11" s="1">
        <v>4</v>
      </c>
      <c r="E11" s="1">
        <v>15</v>
      </c>
      <c r="F11" s="1">
        <v>4</v>
      </c>
      <c r="G11" s="1">
        <v>4</v>
      </c>
      <c r="H11" s="1">
        <v>23</v>
      </c>
      <c r="I11" s="13">
        <f t="shared" si="0"/>
        <v>65.217391304347828</v>
      </c>
      <c r="J11" s="13">
        <f t="shared" si="1"/>
        <v>17.391304347826086</v>
      </c>
      <c r="K11" s="13">
        <f t="shared" si="2"/>
        <v>17.391304347826086</v>
      </c>
    </row>
    <row r="12" spans="1:11" s="3" customFormat="1">
      <c r="A12" s="1">
        <v>2012</v>
      </c>
      <c r="B12" s="2" t="s">
        <v>59</v>
      </c>
      <c r="C12" s="2" t="s">
        <v>91</v>
      </c>
      <c r="D12" s="1">
        <v>1</v>
      </c>
      <c r="E12" s="1">
        <v>37</v>
      </c>
      <c r="F12" s="1">
        <v>12</v>
      </c>
      <c r="G12" s="1">
        <v>18</v>
      </c>
      <c r="H12" s="1">
        <v>67</v>
      </c>
      <c r="I12" s="13">
        <f t="shared" si="0"/>
        <v>55.223880597014926</v>
      </c>
      <c r="J12" s="13">
        <f t="shared" si="1"/>
        <v>17.910447761194028</v>
      </c>
      <c r="K12" s="13">
        <f t="shared" si="2"/>
        <v>26.865671641791046</v>
      </c>
    </row>
    <row r="13" spans="1:11" s="3" customFormat="1">
      <c r="A13" s="1">
        <v>2012</v>
      </c>
      <c r="B13" s="2" t="s">
        <v>59</v>
      </c>
      <c r="C13" s="2" t="s">
        <v>91</v>
      </c>
      <c r="D13" s="1">
        <v>2</v>
      </c>
      <c r="E13" s="1">
        <v>23</v>
      </c>
      <c r="F13" s="1">
        <v>16</v>
      </c>
      <c r="G13" s="1">
        <v>8</v>
      </c>
      <c r="H13" s="1">
        <v>47</v>
      </c>
      <c r="I13" s="13">
        <f t="shared" si="0"/>
        <v>48.936170212765958</v>
      </c>
      <c r="J13" s="13">
        <f t="shared" si="1"/>
        <v>34.042553191489361</v>
      </c>
      <c r="K13" s="13">
        <f t="shared" si="2"/>
        <v>17.021276595744681</v>
      </c>
    </row>
    <row r="14" spans="1:11" s="3" customFormat="1">
      <c r="A14" s="1">
        <v>2012</v>
      </c>
      <c r="B14" s="2" t="s">
        <v>59</v>
      </c>
      <c r="C14" s="2" t="s">
        <v>91</v>
      </c>
      <c r="D14" s="1">
        <v>3</v>
      </c>
      <c r="E14" s="1">
        <v>31</v>
      </c>
      <c r="F14" s="1">
        <v>20</v>
      </c>
      <c r="G14" s="1">
        <v>12</v>
      </c>
      <c r="H14" s="1">
        <v>63</v>
      </c>
      <c r="I14" s="13">
        <f t="shared" si="0"/>
        <v>49.206349206349209</v>
      </c>
      <c r="J14" s="13">
        <f t="shared" si="1"/>
        <v>31.746031746031747</v>
      </c>
      <c r="K14" s="13">
        <f t="shared" si="2"/>
        <v>19.047619047619047</v>
      </c>
    </row>
    <row r="15" spans="1:11" s="44" customFormat="1">
      <c r="A15" s="41"/>
      <c r="B15" s="42"/>
      <c r="C15" s="42" t="s">
        <v>8</v>
      </c>
      <c r="D15" s="41"/>
      <c r="E15" s="41">
        <f>SUM(E8:E14)</f>
        <v>856</v>
      </c>
      <c r="F15" s="41">
        <f>SUM(F8:F14)</f>
        <v>239</v>
      </c>
      <c r="G15" s="41">
        <f>SUM(G8:G14)</f>
        <v>205</v>
      </c>
      <c r="H15" s="41">
        <f>SUM(H8:H14)</f>
        <v>1300</v>
      </c>
      <c r="I15" s="43">
        <f>(E15*100)/H15</f>
        <v>65.84615384615384</v>
      </c>
      <c r="J15" s="43">
        <f>(F15*100)/H15</f>
        <v>18.384615384615383</v>
      </c>
      <c r="K15" s="43">
        <f>(G15*100)/H15</f>
        <v>15.76923076923077</v>
      </c>
    </row>
    <row r="16" spans="1:11">
      <c r="I16" s="18"/>
      <c r="J16" s="18"/>
      <c r="K16" s="18"/>
    </row>
    <row r="17" spans="1:11" s="3" customFormat="1">
      <c r="A17" s="1">
        <v>2013</v>
      </c>
      <c r="B17" s="2" t="s">
        <v>59</v>
      </c>
      <c r="C17" s="2" t="s">
        <v>90</v>
      </c>
      <c r="D17" s="1">
        <v>1</v>
      </c>
      <c r="E17" s="1">
        <v>346</v>
      </c>
      <c r="F17" s="1">
        <v>42</v>
      </c>
      <c r="G17" s="1">
        <v>37</v>
      </c>
      <c r="H17" s="1">
        <v>425</v>
      </c>
      <c r="I17" s="13">
        <f t="shared" ref="I17:I24" si="3">(E17*100)/H17</f>
        <v>81.411764705882348</v>
      </c>
      <c r="J17" s="13">
        <f t="shared" ref="J17:J24" si="4">(F17*100)/H17</f>
        <v>9.882352941176471</v>
      </c>
      <c r="K17" s="13">
        <f t="shared" ref="K17:K24" si="5">(G17*100)/H17</f>
        <v>8.7058823529411757</v>
      </c>
    </row>
    <row r="18" spans="1:11" s="3" customFormat="1">
      <c r="A18" s="1">
        <v>2013</v>
      </c>
      <c r="B18" s="2" t="s">
        <v>59</v>
      </c>
      <c r="C18" s="2" t="s">
        <v>90</v>
      </c>
      <c r="D18" s="1">
        <v>2</v>
      </c>
      <c r="E18" s="1">
        <v>265</v>
      </c>
      <c r="F18" s="1">
        <v>59</v>
      </c>
      <c r="G18" s="1">
        <v>53</v>
      </c>
      <c r="H18" s="1">
        <v>377</v>
      </c>
      <c r="I18" s="13">
        <f t="shared" si="3"/>
        <v>70.291777188328908</v>
      </c>
      <c r="J18" s="13">
        <f t="shared" si="4"/>
        <v>15.649867374005305</v>
      </c>
      <c r="K18" s="13">
        <f t="shared" si="5"/>
        <v>14.058355437665783</v>
      </c>
    </row>
    <row r="19" spans="1:11" s="3" customFormat="1">
      <c r="A19" s="1">
        <v>2013</v>
      </c>
      <c r="B19" s="2" t="s">
        <v>59</v>
      </c>
      <c r="C19" s="2" t="s">
        <v>90</v>
      </c>
      <c r="D19" s="1">
        <v>3</v>
      </c>
      <c r="E19" s="1">
        <v>283</v>
      </c>
      <c r="F19" s="1">
        <v>88</v>
      </c>
      <c r="G19" s="1">
        <v>87</v>
      </c>
      <c r="H19" s="1">
        <v>458</v>
      </c>
      <c r="I19" s="13">
        <f t="shared" si="3"/>
        <v>61.790393013100434</v>
      </c>
      <c r="J19" s="13">
        <f t="shared" si="4"/>
        <v>19.213973799126638</v>
      </c>
      <c r="K19" s="13">
        <f t="shared" si="5"/>
        <v>18.995633187772924</v>
      </c>
    </row>
    <row r="20" spans="1:11" s="3" customFormat="1">
      <c r="A20" s="1">
        <v>2013</v>
      </c>
      <c r="B20" s="2" t="s">
        <v>59</v>
      </c>
      <c r="C20" s="2" t="s">
        <v>90</v>
      </c>
      <c r="D20" s="1">
        <v>4</v>
      </c>
      <c r="E20" s="1">
        <v>168</v>
      </c>
      <c r="F20" s="1">
        <v>54</v>
      </c>
      <c r="G20" s="1">
        <v>44</v>
      </c>
      <c r="H20" s="1">
        <v>266</v>
      </c>
      <c r="I20" s="13">
        <f t="shared" si="3"/>
        <v>63.157894736842103</v>
      </c>
      <c r="J20" s="13">
        <f t="shared" si="4"/>
        <v>20.300751879699249</v>
      </c>
      <c r="K20" s="13">
        <f t="shared" si="5"/>
        <v>16.541353383458645</v>
      </c>
    </row>
    <row r="21" spans="1:11" s="3" customFormat="1">
      <c r="A21" s="1">
        <v>2013</v>
      </c>
      <c r="B21" s="2" t="s">
        <v>59</v>
      </c>
      <c r="C21" s="2" t="s">
        <v>91</v>
      </c>
      <c r="D21" s="1">
        <v>1</v>
      </c>
      <c r="E21" s="1">
        <v>44</v>
      </c>
      <c r="F21" s="1">
        <v>13</v>
      </c>
      <c r="G21" s="1">
        <v>11</v>
      </c>
      <c r="H21" s="1">
        <v>68</v>
      </c>
      <c r="I21" s="13">
        <f t="shared" si="3"/>
        <v>64.705882352941174</v>
      </c>
      <c r="J21" s="13">
        <f t="shared" si="4"/>
        <v>19.117647058823529</v>
      </c>
      <c r="K21" s="13">
        <f t="shared" si="5"/>
        <v>16.176470588235293</v>
      </c>
    </row>
    <row r="22" spans="1:11" s="3" customFormat="1">
      <c r="A22" s="1">
        <v>2013</v>
      </c>
      <c r="B22" s="2" t="s">
        <v>59</v>
      </c>
      <c r="C22" s="2" t="s">
        <v>91</v>
      </c>
      <c r="D22" s="1">
        <v>2</v>
      </c>
      <c r="E22" s="1">
        <v>22</v>
      </c>
      <c r="F22" s="1">
        <v>12</v>
      </c>
      <c r="G22" s="1">
        <v>18</v>
      </c>
      <c r="H22" s="1">
        <v>52</v>
      </c>
      <c r="I22" s="13">
        <f t="shared" si="3"/>
        <v>42.307692307692307</v>
      </c>
      <c r="J22" s="13">
        <f t="shared" si="4"/>
        <v>23.076923076923077</v>
      </c>
      <c r="K22" s="13">
        <f t="shared" si="5"/>
        <v>34.615384615384613</v>
      </c>
    </row>
    <row r="23" spans="1:11" s="3" customFormat="1">
      <c r="A23" s="1">
        <v>2013</v>
      </c>
      <c r="B23" s="2" t="s">
        <v>59</v>
      </c>
      <c r="C23" s="2" t="s">
        <v>91</v>
      </c>
      <c r="D23" s="1">
        <v>3</v>
      </c>
      <c r="E23" s="1">
        <v>31</v>
      </c>
      <c r="F23" s="1">
        <v>19</v>
      </c>
      <c r="G23" s="1">
        <v>17</v>
      </c>
      <c r="H23" s="1">
        <v>67</v>
      </c>
      <c r="I23" s="13">
        <f t="shared" si="3"/>
        <v>46.268656716417908</v>
      </c>
      <c r="J23" s="13">
        <f t="shared" si="4"/>
        <v>28.35820895522388</v>
      </c>
      <c r="K23" s="13">
        <f t="shared" si="5"/>
        <v>25.373134328358208</v>
      </c>
    </row>
    <row r="24" spans="1:11" s="3" customFormat="1">
      <c r="A24" s="1">
        <v>2013</v>
      </c>
      <c r="B24" s="2" t="s">
        <v>59</v>
      </c>
      <c r="C24" s="2" t="s">
        <v>91</v>
      </c>
      <c r="D24" s="1">
        <v>4</v>
      </c>
      <c r="E24" s="1">
        <v>31</v>
      </c>
      <c r="F24" s="1">
        <v>22</v>
      </c>
      <c r="G24" s="1">
        <v>8</v>
      </c>
      <c r="H24" s="1">
        <v>61</v>
      </c>
      <c r="I24" s="13">
        <f t="shared" si="3"/>
        <v>50.819672131147541</v>
      </c>
      <c r="J24" s="13">
        <f t="shared" si="4"/>
        <v>36.065573770491802</v>
      </c>
      <c r="K24" s="13">
        <f t="shared" si="5"/>
        <v>13.114754098360656</v>
      </c>
    </row>
    <row r="25" spans="1:11" s="44" customFormat="1" ht="14.25" customHeight="1">
      <c r="A25" s="41"/>
      <c r="B25" s="42"/>
      <c r="C25" s="45" t="s">
        <v>9</v>
      </c>
      <c r="D25" s="41"/>
      <c r="E25" s="41">
        <f>SUM(E17:E24)</f>
        <v>1190</v>
      </c>
      <c r="F25" s="41">
        <f>SUM(F17:F24)</f>
        <v>309</v>
      </c>
      <c r="G25" s="41">
        <f>SUM(G17:G24)</f>
        <v>275</v>
      </c>
      <c r="H25" s="41">
        <f>SUM(H17:H24)</f>
        <v>1774</v>
      </c>
      <c r="I25" s="43">
        <f>(E25*100)/H25</f>
        <v>67.080045095828638</v>
      </c>
      <c r="J25" s="43">
        <f>(F25*100)/H25</f>
        <v>17.418263810597519</v>
      </c>
      <c r="K25" s="43">
        <f>(G25*100)/H25</f>
        <v>15.501691093573845</v>
      </c>
    </row>
    <row r="26" spans="1:11">
      <c r="I26" s="18"/>
      <c r="J26" s="18"/>
      <c r="K26" s="18"/>
    </row>
    <row r="27" spans="1:11" s="3" customFormat="1">
      <c r="A27" s="1">
        <v>2014</v>
      </c>
      <c r="B27" s="2" t="s">
        <v>59</v>
      </c>
      <c r="C27" s="2" t="s">
        <v>90</v>
      </c>
      <c r="D27" s="1">
        <v>1</v>
      </c>
      <c r="E27" s="1">
        <v>349</v>
      </c>
      <c r="F27" s="1">
        <v>50</v>
      </c>
      <c r="G27" s="1">
        <v>34</v>
      </c>
      <c r="H27" s="1">
        <v>433</v>
      </c>
      <c r="I27" s="13">
        <f t="shared" ref="I27:I34" si="6">(E27*100)/H27</f>
        <v>80.600461893764432</v>
      </c>
      <c r="J27" s="13">
        <f t="shared" ref="J27:J34" si="7">(F27*100)/H27</f>
        <v>11.547344110854503</v>
      </c>
      <c r="K27" s="13">
        <f t="shared" ref="K27:K34" si="8">(G27*100)/H27</f>
        <v>7.8521939953810627</v>
      </c>
    </row>
    <row r="28" spans="1:11" s="3" customFormat="1">
      <c r="A28" s="1">
        <v>2014</v>
      </c>
      <c r="B28" s="2" t="s">
        <v>59</v>
      </c>
      <c r="C28" s="2" t="s">
        <v>90</v>
      </c>
      <c r="D28" s="1">
        <v>2</v>
      </c>
      <c r="E28" s="1">
        <v>271</v>
      </c>
      <c r="F28" s="1">
        <v>38</v>
      </c>
      <c r="G28" s="1">
        <v>43</v>
      </c>
      <c r="H28" s="1">
        <v>352</v>
      </c>
      <c r="I28" s="13">
        <f t="shared" si="6"/>
        <v>76.98863636363636</v>
      </c>
      <c r="J28" s="13">
        <f t="shared" si="7"/>
        <v>10.795454545454545</v>
      </c>
      <c r="K28" s="13">
        <f t="shared" si="8"/>
        <v>12.215909090909092</v>
      </c>
    </row>
    <row r="29" spans="1:11" s="3" customFormat="1">
      <c r="A29" s="1">
        <v>2014</v>
      </c>
      <c r="B29" s="2" t="s">
        <v>59</v>
      </c>
      <c r="C29" s="2" t="s">
        <v>90</v>
      </c>
      <c r="D29" s="1">
        <v>3</v>
      </c>
      <c r="E29" s="1">
        <v>272</v>
      </c>
      <c r="F29" s="1">
        <v>73</v>
      </c>
      <c r="G29" s="1">
        <v>79</v>
      </c>
      <c r="H29" s="1">
        <v>424</v>
      </c>
      <c r="I29" s="13">
        <f t="shared" si="6"/>
        <v>64.15094339622641</v>
      </c>
      <c r="J29" s="13">
        <f t="shared" si="7"/>
        <v>17.216981132075471</v>
      </c>
      <c r="K29" s="13">
        <f t="shared" si="8"/>
        <v>18.632075471698112</v>
      </c>
    </row>
    <row r="30" spans="1:11" s="3" customFormat="1">
      <c r="A30" s="1">
        <v>2014</v>
      </c>
      <c r="B30" s="2" t="s">
        <v>59</v>
      </c>
      <c r="C30" s="2" t="s">
        <v>90</v>
      </c>
      <c r="D30" s="1">
        <v>4</v>
      </c>
      <c r="E30" s="1">
        <v>316</v>
      </c>
      <c r="F30" s="1">
        <v>113</v>
      </c>
      <c r="G30" s="1">
        <v>108</v>
      </c>
      <c r="H30" s="1">
        <v>537</v>
      </c>
      <c r="I30" s="13">
        <f t="shared" si="6"/>
        <v>58.845437616387336</v>
      </c>
      <c r="J30" s="13">
        <f t="shared" si="7"/>
        <v>21.042830540037244</v>
      </c>
      <c r="K30" s="13">
        <f t="shared" si="8"/>
        <v>20.11173184357542</v>
      </c>
    </row>
    <row r="31" spans="1:11" s="3" customFormat="1">
      <c r="A31" s="1">
        <v>2014</v>
      </c>
      <c r="E31" s="1">
        <v>44</v>
      </c>
      <c r="F31" s="1">
        <v>13</v>
      </c>
      <c r="G31" s="1">
        <v>9</v>
      </c>
      <c r="H31" s="1">
        <v>66</v>
      </c>
      <c r="I31" s="13">
        <f t="shared" si="6"/>
        <v>66.666666666666671</v>
      </c>
      <c r="J31" s="13">
        <f t="shared" si="7"/>
        <v>19.696969696969695</v>
      </c>
      <c r="K31" s="13">
        <f t="shared" si="8"/>
        <v>13.636363636363637</v>
      </c>
    </row>
    <row r="32" spans="1:11" s="3" customFormat="1">
      <c r="A32" s="1">
        <v>2014</v>
      </c>
      <c r="E32" s="1">
        <v>20</v>
      </c>
      <c r="F32" s="1">
        <v>11</v>
      </c>
      <c r="G32" s="1">
        <v>13</v>
      </c>
      <c r="H32" s="1">
        <v>44</v>
      </c>
      <c r="I32" s="13">
        <f t="shared" si="6"/>
        <v>45.454545454545453</v>
      </c>
      <c r="J32" s="13">
        <f t="shared" si="7"/>
        <v>25</v>
      </c>
      <c r="K32" s="13">
        <f t="shared" si="8"/>
        <v>29.545454545454547</v>
      </c>
    </row>
    <row r="33" spans="1:11" s="3" customFormat="1">
      <c r="A33" s="1">
        <v>2014</v>
      </c>
      <c r="E33" s="1">
        <v>24</v>
      </c>
      <c r="F33" s="1">
        <v>30</v>
      </c>
      <c r="G33" s="1">
        <v>20</v>
      </c>
      <c r="H33" s="1">
        <v>74</v>
      </c>
      <c r="I33" s="13">
        <f t="shared" si="6"/>
        <v>32.432432432432435</v>
      </c>
      <c r="J33" s="13">
        <f t="shared" si="7"/>
        <v>40.54054054054054</v>
      </c>
      <c r="K33" s="13">
        <f t="shared" si="8"/>
        <v>27.027027027027028</v>
      </c>
    </row>
    <row r="34" spans="1:11" s="3" customFormat="1">
      <c r="A34" s="1">
        <v>2014</v>
      </c>
      <c r="E34" s="1">
        <v>33</v>
      </c>
      <c r="F34" s="1">
        <v>32</v>
      </c>
      <c r="G34" s="1">
        <v>16</v>
      </c>
      <c r="H34" s="1">
        <v>81</v>
      </c>
      <c r="I34" s="13">
        <f t="shared" si="6"/>
        <v>40.74074074074074</v>
      </c>
      <c r="J34" s="13">
        <f t="shared" si="7"/>
        <v>39.506172839506171</v>
      </c>
      <c r="K34" s="13">
        <f t="shared" si="8"/>
        <v>19.753086419753085</v>
      </c>
    </row>
    <row r="35" spans="1:11" s="44" customFormat="1">
      <c r="A35" s="41"/>
      <c r="B35" s="42"/>
      <c r="C35" s="42" t="s">
        <v>10</v>
      </c>
      <c r="D35" s="41"/>
      <c r="E35" s="41">
        <f>SUM(E27:E34)</f>
        <v>1329</v>
      </c>
      <c r="F35" s="41">
        <f>SUM(F27:F34)</f>
        <v>360</v>
      </c>
      <c r="G35" s="41">
        <f>SUM(G27:G34)</f>
        <v>322</v>
      </c>
      <c r="H35" s="41">
        <f>SUM(H27:H34)</f>
        <v>2011</v>
      </c>
      <c r="I35" s="43">
        <f>(E35*100)/H35</f>
        <v>66.086524117354557</v>
      </c>
      <c r="J35" s="43">
        <f>(F35*100)/H35</f>
        <v>17.901541521631028</v>
      </c>
      <c r="K35" s="43">
        <f>(G35*100)/H35</f>
        <v>16.011934361014422</v>
      </c>
    </row>
    <row r="36" spans="1:11">
      <c r="C36" s="12"/>
      <c r="I36" s="13"/>
      <c r="J36" s="13"/>
      <c r="K36" s="13"/>
    </row>
    <row r="37" spans="1:11">
      <c r="A37" s="38">
        <v>2015</v>
      </c>
      <c r="B37" s="2" t="s">
        <v>59</v>
      </c>
      <c r="C37" s="2" t="s">
        <v>90</v>
      </c>
      <c r="D37">
        <v>1</v>
      </c>
      <c r="E37">
        <v>361</v>
      </c>
      <c r="F37">
        <v>58</v>
      </c>
      <c r="G37">
        <v>51</v>
      </c>
      <c r="H37">
        <v>470</v>
      </c>
      <c r="I37" s="31">
        <v>76.8</v>
      </c>
      <c r="J37" s="31">
        <v>12.34</v>
      </c>
      <c r="K37" s="31">
        <v>10.86</v>
      </c>
    </row>
    <row r="38" spans="1:11">
      <c r="A38">
        <v>2015</v>
      </c>
      <c r="B38" s="2" t="s">
        <v>59</v>
      </c>
      <c r="C38" s="2" t="s">
        <v>90</v>
      </c>
      <c r="D38">
        <v>2</v>
      </c>
      <c r="E38">
        <v>308</v>
      </c>
      <c r="F38">
        <v>45</v>
      </c>
      <c r="G38">
        <v>62</v>
      </c>
      <c r="H38">
        <v>415</v>
      </c>
      <c r="I38" s="31">
        <v>74.209999999999994</v>
      </c>
      <c r="J38" s="31">
        <v>10.84</v>
      </c>
      <c r="K38" s="31">
        <v>14.95</v>
      </c>
    </row>
    <row r="39" spans="1:11">
      <c r="A39">
        <v>2015</v>
      </c>
      <c r="B39" s="2" t="s">
        <v>59</v>
      </c>
      <c r="C39" s="2" t="s">
        <v>90</v>
      </c>
      <c r="D39">
        <v>3</v>
      </c>
      <c r="E39">
        <v>265</v>
      </c>
      <c r="F39">
        <v>52</v>
      </c>
      <c r="G39">
        <v>72</v>
      </c>
      <c r="H39">
        <v>389</v>
      </c>
      <c r="I39" s="31">
        <v>68.12</v>
      </c>
      <c r="J39" s="31">
        <v>13.36</v>
      </c>
      <c r="K39" s="31">
        <v>18.52</v>
      </c>
    </row>
    <row r="40" spans="1:11">
      <c r="A40">
        <v>2015</v>
      </c>
      <c r="B40" s="2" t="s">
        <v>59</v>
      </c>
      <c r="C40" s="2" t="s">
        <v>90</v>
      </c>
      <c r="D40">
        <v>4</v>
      </c>
      <c r="E40">
        <v>300</v>
      </c>
      <c r="F40">
        <v>111</v>
      </c>
      <c r="G40">
        <v>83</v>
      </c>
      <c r="H40">
        <v>494</v>
      </c>
      <c r="I40" s="31">
        <v>60.72</v>
      </c>
      <c r="J40" s="31">
        <v>22.46</v>
      </c>
      <c r="K40" s="31">
        <v>16.82</v>
      </c>
    </row>
    <row r="41" spans="1:11">
      <c r="A41" s="38">
        <v>2015</v>
      </c>
      <c r="B41" s="2" t="s">
        <v>59</v>
      </c>
      <c r="C41" s="2" t="s">
        <v>91</v>
      </c>
      <c r="D41" s="1">
        <v>1</v>
      </c>
      <c r="E41">
        <v>61</v>
      </c>
      <c r="F41">
        <v>9</v>
      </c>
      <c r="G41">
        <v>14</v>
      </c>
      <c r="H41">
        <v>84</v>
      </c>
      <c r="I41" s="31">
        <v>72.61</v>
      </c>
      <c r="J41" s="31">
        <v>10.71</v>
      </c>
      <c r="K41" s="31">
        <v>16.68</v>
      </c>
    </row>
    <row r="42" spans="1:11">
      <c r="A42">
        <v>2015</v>
      </c>
      <c r="B42" s="2" t="s">
        <v>59</v>
      </c>
      <c r="C42" s="2" t="s">
        <v>91</v>
      </c>
      <c r="D42" s="1">
        <v>2</v>
      </c>
      <c r="E42">
        <v>32</v>
      </c>
      <c r="F42">
        <v>18</v>
      </c>
      <c r="G42">
        <v>7</v>
      </c>
      <c r="H42">
        <v>57</v>
      </c>
      <c r="I42" s="31">
        <v>56.14</v>
      </c>
      <c r="J42" s="31">
        <v>31.57</v>
      </c>
      <c r="K42" s="31">
        <v>12.29</v>
      </c>
    </row>
    <row r="43" spans="1:11">
      <c r="A43">
        <v>2015</v>
      </c>
      <c r="B43" s="2" t="s">
        <v>59</v>
      </c>
      <c r="C43" s="2" t="s">
        <v>91</v>
      </c>
      <c r="D43" s="1">
        <v>3</v>
      </c>
      <c r="E43">
        <v>20</v>
      </c>
      <c r="F43">
        <v>18</v>
      </c>
      <c r="G43">
        <v>12</v>
      </c>
      <c r="H43">
        <v>50</v>
      </c>
      <c r="I43" s="31">
        <v>40</v>
      </c>
      <c r="J43" s="31">
        <v>36</v>
      </c>
      <c r="K43" s="31">
        <v>24</v>
      </c>
    </row>
    <row r="44" spans="1:11">
      <c r="A44">
        <v>2015</v>
      </c>
      <c r="B44" s="2" t="s">
        <v>59</v>
      </c>
      <c r="C44" s="2" t="s">
        <v>91</v>
      </c>
      <c r="D44" s="1">
        <v>4</v>
      </c>
      <c r="E44">
        <v>26</v>
      </c>
      <c r="F44">
        <v>39</v>
      </c>
      <c r="G44">
        <v>14</v>
      </c>
      <c r="H44">
        <v>79</v>
      </c>
      <c r="I44" s="31">
        <v>32.909999999999997</v>
      </c>
      <c r="J44" s="31">
        <v>49.36</v>
      </c>
      <c r="K44" s="31">
        <v>17.73</v>
      </c>
    </row>
    <row r="45" spans="1:11" s="32" customFormat="1">
      <c r="C45" s="33" t="s">
        <v>119</v>
      </c>
      <c r="E45" s="32">
        <f>SUM(E37:E44)</f>
        <v>1373</v>
      </c>
      <c r="F45" s="32">
        <f>SUM(F37:F44)</f>
        <v>350</v>
      </c>
      <c r="G45" s="32">
        <f>SUM(G37:G44)</f>
        <v>315</v>
      </c>
      <c r="H45" s="32">
        <f>SUM(H37:H40)</f>
        <v>1768</v>
      </c>
      <c r="I45" s="32">
        <f>(E45*100/H45)</f>
        <v>77.658371040723978</v>
      </c>
      <c r="J45" s="32">
        <f>(100*F45)/H45</f>
        <v>19.796380090497738</v>
      </c>
      <c r="K45" s="32">
        <f>(G45*100)/H45</f>
        <v>17.816742081447963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zoomScale="70" zoomScaleNormal="70" zoomScalePageLayoutView="70" workbookViewId="0">
      <selection activeCell="E27" sqref="E27:K27"/>
    </sheetView>
  </sheetViews>
  <sheetFormatPr baseColWidth="10" defaultColWidth="11.5" defaultRowHeight="14" x14ac:dyDescent="0"/>
  <cols>
    <col min="3" max="3" width="46.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91</v>
      </c>
      <c r="D2" s="1">
        <v>1</v>
      </c>
      <c r="E2" s="1">
        <v>33</v>
      </c>
      <c r="F2" s="1">
        <v>16</v>
      </c>
      <c r="G2" s="1">
        <v>17</v>
      </c>
      <c r="H2" s="1">
        <v>66</v>
      </c>
      <c r="I2" s="13">
        <v>50</v>
      </c>
      <c r="J2" s="13">
        <v>24.242424242424242</v>
      </c>
      <c r="K2" s="13">
        <v>25.757575757575758</v>
      </c>
    </row>
    <row r="3" spans="1:11" s="3" customFormat="1">
      <c r="A3" s="1">
        <v>2011</v>
      </c>
      <c r="B3" s="2" t="s">
        <v>59</v>
      </c>
      <c r="C3" s="2" t="s">
        <v>91</v>
      </c>
      <c r="D3" s="1">
        <v>2</v>
      </c>
      <c r="E3" s="1">
        <v>30</v>
      </c>
      <c r="F3" s="1">
        <v>14</v>
      </c>
      <c r="G3" s="1">
        <v>6</v>
      </c>
      <c r="H3" s="1">
        <v>50</v>
      </c>
      <c r="I3" s="13">
        <v>60</v>
      </c>
      <c r="J3" s="13">
        <v>28</v>
      </c>
      <c r="K3" s="13">
        <v>12</v>
      </c>
    </row>
    <row r="4" spans="1:11" s="14" customFormat="1">
      <c r="A4" s="15"/>
      <c r="B4" s="16"/>
      <c r="C4" s="16" t="s">
        <v>7</v>
      </c>
      <c r="D4" s="15"/>
      <c r="E4" s="15">
        <f>SUM(E2:E3)</f>
        <v>63</v>
      </c>
      <c r="F4" s="15">
        <f>SUM(F2:F3)</f>
        <v>30</v>
      </c>
      <c r="G4" s="15">
        <f>SUM(G2:G3)</f>
        <v>23</v>
      </c>
      <c r="H4" s="15">
        <f>SUM(H2:H3)</f>
        <v>116</v>
      </c>
      <c r="I4" s="13">
        <f>(E4*100)/H4</f>
        <v>54.310344827586206</v>
      </c>
      <c r="J4" s="13">
        <f>(F4*100)/H4</f>
        <v>25.862068965517242</v>
      </c>
      <c r="K4" s="13">
        <f>(G4*100)/H4</f>
        <v>19.827586206896552</v>
      </c>
    </row>
    <row r="6" spans="1:11" s="3" customFormat="1">
      <c r="A6" s="1">
        <v>2012</v>
      </c>
      <c r="B6" s="2" t="s">
        <v>59</v>
      </c>
      <c r="C6" s="2" t="s">
        <v>91</v>
      </c>
      <c r="D6" s="1">
        <v>1</v>
      </c>
      <c r="E6" s="1">
        <v>37</v>
      </c>
      <c r="F6" s="1">
        <v>12</v>
      </c>
      <c r="G6" s="1">
        <v>18</v>
      </c>
      <c r="H6" s="1">
        <v>67</v>
      </c>
      <c r="I6" s="13">
        <v>55.223880597014926</v>
      </c>
      <c r="J6" s="13">
        <v>17.910447761194028</v>
      </c>
      <c r="K6" s="13">
        <v>26.865671641791046</v>
      </c>
    </row>
    <row r="7" spans="1:11" s="3" customFormat="1">
      <c r="A7" s="1">
        <v>2012</v>
      </c>
      <c r="B7" s="2" t="s">
        <v>59</v>
      </c>
      <c r="C7" s="2" t="s">
        <v>91</v>
      </c>
      <c r="D7" s="1">
        <v>2</v>
      </c>
      <c r="E7" s="1">
        <v>23</v>
      </c>
      <c r="F7" s="1">
        <v>16</v>
      </c>
      <c r="G7" s="1">
        <v>8</v>
      </c>
      <c r="H7" s="1">
        <v>47</v>
      </c>
      <c r="I7" s="13">
        <v>48.936170212765958</v>
      </c>
      <c r="J7" s="13">
        <v>34.042553191489361</v>
      </c>
      <c r="K7" s="13">
        <v>17.021276595744681</v>
      </c>
    </row>
    <row r="8" spans="1:11" s="3" customFormat="1">
      <c r="A8" s="1">
        <v>2012</v>
      </c>
      <c r="B8" s="2" t="s">
        <v>59</v>
      </c>
      <c r="C8" s="2" t="s">
        <v>91</v>
      </c>
      <c r="D8" s="1">
        <v>3</v>
      </c>
      <c r="E8" s="1">
        <v>31</v>
      </c>
      <c r="F8" s="1">
        <v>20</v>
      </c>
      <c r="G8" s="1">
        <v>12</v>
      </c>
      <c r="H8" s="1">
        <v>63</v>
      </c>
      <c r="I8" s="13">
        <v>49.206349206349209</v>
      </c>
      <c r="J8" s="13">
        <v>31.746031746031747</v>
      </c>
      <c r="K8" s="13">
        <v>19.047619047619047</v>
      </c>
    </row>
    <row r="9" spans="1:11" s="14" customFormat="1">
      <c r="A9" s="15"/>
      <c r="B9" s="16"/>
      <c r="C9" s="16" t="s">
        <v>8</v>
      </c>
      <c r="D9" s="15"/>
      <c r="E9" s="15">
        <f>SUM(E6:E8)</f>
        <v>91</v>
      </c>
      <c r="F9" s="15">
        <f>SUM(F6:F8)</f>
        <v>48</v>
      </c>
      <c r="G9" s="15">
        <f>SUM(G6:G8)</f>
        <v>38</v>
      </c>
      <c r="H9" s="15">
        <f>SUM(H6:H8)</f>
        <v>177</v>
      </c>
      <c r="I9" s="13">
        <f>(E9*100)/H9</f>
        <v>51.412429378531073</v>
      </c>
      <c r="J9" s="13">
        <f>(F9*100)/H9</f>
        <v>27.118644067796609</v>
      </c>
      <c r="K9" s="13">
        <f>(G9*100)/H9</f>
        <v>21.468926553672315</v>
      </c>
    </row>
    <row r="10" spans="1:11">
      <c r="I10" s="18"/>
      <c r="J10" s="18"/>
      <c r="K10" s="18"/>
    </row>
    <row r="11" spans="1:11" s="3" customFormat="1">
      <c r="A11" s="1">
        <v>2013</v>
      </c>
      <c r="B11" s="2" t="s">
        <v>59</v>
      </c>
      <c r="C11" s="2" t="s">
        <v>91</v>
      </c>
      <c r="D11" s="1">
        <v>1</v>
      </c>
      <c r="E11" s="1">
        <v>44</v>
      </c>
      <c r="F11" s="1">
        <v>13</v>
      </c>
      <c r="G11" s="1">
        <v>11</v>
      </c>
      <c r="H11" s="1">
        <v>68</v>
      </c>
      <c r="I11" s="13">
        <v>64.705882352941174</v>
      </c>
      <c r="J11" s="13">
        <v>19.117647058823529</v>
      </c>
      <c r="K11" s="13">
        <v>16.176470588235293</v>
      </c>
    </row>
    <row r="12" spans="1:11" s="3" customFormat="1">
      <c r="A12" s="1">
        <v>2013</v>
      </c>
      <c r="B12" s="2" t="s">
        <v>59</v>
      </c>
      <c r="C12" s="2" t="s">
        <v>91</v>
      </c>
      <c r="D12" s="1">
        <v>2</v>
      </c>
      <c r="E12" s="1">
        <v>22</v>
      </c>
      <c r="F12" s="1">
        <v>12</v>
      </c>
      <c r="G12" s="1">
        <v>18</v>
      </c>
      <c r="H12" s="1">
        <v>52</v>
      </c>
      <c r="I12" s="13">
        <v>42.307692307692307</v>
      </c>
      <c r="J12" s="13">
        <v>23.076923076923077</v>
      </c>
      <c r="K12" s="13">
        <v>34.615384615384613</v>
      </c>
    </row>
    <row r="13" spans="1:11" s="3" customFormat="1">
      <c r="A13" s="1">
        <v>2013</v>
      </c>
      <c r="B13" s="2" t="s">
        <v>59</v>
      </c>
      <c r="C13" s="2" t="s">
        <v>91</v>
      </c>
      <c r="D13" s="1">
        <v>3</v>
      </c>
      <c r="E13" s="1">
        <v>31</v>
      </c>
      <c r="F13" s="1">
        <v>19</v>
      </c>
      <c r="G13" s="1">
        <v>17</v>
      </c>
      <c r="H13" s="1">
        <v>67</v>
      </c>
      <c r="I13" s="13">
        <v>46.268656716417908</v>
      </c>
      <c r="J13" s="13">
        <v>28.35820895522388</v>
      </c>
      <c r="K13" s="13">
        <v>25.373134328358208</v>
      </c>
    </row>
    <row r="14" spans="1:11" s="3" customFormat="1">
      <c r="A14" s="1">
        <v>2013</v>
      </c>
      <c r="B14" s="2" t="s">
        <v>59</v>
      </c>
      <c r="C14" s="2" t="s">
        <v>91</v>
      </c>
      <c r="D14" s="1">
        <v>4</v>
      </c>
      <c r="E14" s="1">
        <v>31</v>
      </c>
      <c r="F14" s="1">
        <v>22</v>
      </c>
      <c r="G14" s="1">
        <v>8</v>
      </c>
      <c r="H14" s="1">
        <v>61</v>
      </c>
      <c r="I14" s="13">
        <v>50.819672131147541</v>
      </c>
      <c r="J14" s="13">
        <v>36.065573770491802</v>
      </c>
      <c r="K14" s="13">
        <v>13.114754098360656</v>
      </c>
    </row>
    <row r="15" spans="1:11" s="14" customFormat="1">
      <c r="A15" s="15"/>
      <c r="B15" s="16"/>
      <c r="C15" s="19" t="s">
        <v>9</v>
      </c>
      <c r="D15" s="15"/>
      <c r="E15" s="15">
        <f>SUM(E7:E14)</f>
        <v>273</v>
      </c>
      <c r="F15" s="15">
        <f>SUM(F7:F14)</f>
        <v>150</v>
      </c>
      <c r="G15" s="15">
        <f>SUM(G7:G14)</f>
        <v>112</v>
      </c>
      <c r="H15" s="15">
        <f>SUM(H7:H14)</f>
        <v>535</v>
      </c>
      <c r="I15" s="13">
        <f>(E15*100)/H15</f>
        <v>51.028037383177569</v>
      </c>
      <c r="J15" s="13">
        <f>(F15*100)/H15</f>
        <v>28.037383177570092</v>
      </c>
      <c r="K15" s="13">
        <f>(G15*100)/H15</f>
        <v>20.934579439252335</v>
      </c>
    </row>
    <row r="16" spans="1:11">
      <c r="I16" s="18"/>
      <c r="J16" s="18"/>
      <c r="K16" s="18"/>
    </row>
    <row r="17" spans="1:11" s="3" customFormat="1">
      <c r="A17" s="1">
        <v>2014</v>
      </c>
      <c r="B17" s="2" t="s">
        <v>59</v>
      </c>
      <c r="C17" s="2" t="s">
        <v>91</v>
      </c>
      <c r="D17" s="1">
        <v>1</v>
      </c>
      <c r="E17" s="1">
        <v>44</v>
      </c>
      <c r="F17" s="1">
        <v>13</v>
      </c>
      <c r="G17" s="1">
        <v>9</v>
      </c>
      <c r="H17" s="1">
        <v>66</v>
      </c>
      <c r="I17" s="13">
        <v>66.666666666666671</v>
      </c>
      <c r="J17" s="13">
        <v>19.696969696969695</v>
      </c>
      <c r="K17" s="13">
        <v>13.636363636363637</v>
      </c>
    </row>
    <row r="18" spans="1:11" s="3" customFormat="1">
      <c r="A18" s="1">
        <v>2014</v>
      </c>
      <c r="B18" s="2" t="s">
        <v>59</v>
      </c>
      <c r="C18" s="2" t="s">
        <v>91</v>
      </c>
      <c r="D18" s="1">
        <v>2</v>
      </c>
      <c r="E18" s="1">
        <v>20</v>
      </c>
      <c r="F18" s="1">
        <v>11</v>
      </c>
      <c r="G18" s="1">
        <v>13</v>
      </c>
      <c r="H18" s="1">
        <v>44</v>
      </c>
      <c r="I18" s="13">
        <v>45.454545454545453</v>
      </c>
      <c r="J18" s="13">
        <v>25</v>
      </c>
      <c r="K18" s="13">
        <v>29.545454545454547</v>
      </c>
    </row>
    <row r="19" spans="1:11" s="3" customFormat="1">
      <c r="A19" s="1">
        <v>2014</v>
      </c>
      <c r="B19" s="2" t="s">
        <v>59</v>
      </c>
      <c r="C19" s="2" t="s">
        <v>91</v>
      </c>
      <c r="D19" s="1">
        <v>3</v>
      </c>
      <c r="E19" s="1">
        <v>24</v>
      </c>
      <c r="F19" s="1">
        <v>30</v>
      </c>
      <c r="G19" s="1">
        <v>20</v>
      </c>
      <c r="H19" s="1">
        <v>74</v>
      </c>
      <c r="I19" s="13">
        <v>32.432432432432435</v>
      </c>
      <c r="J19" s="13">
        <v>40.54054054054054</v>
      </c>
      <c r="K19" s="13">
        <v>27.027027027027028</v>
      </c>
    </row>
    <row r="20" spans="1:11" s="3" customFormat="1">
      <c r="A20" s="1">
        <v>2014</v>
      </c>
      <c r="B20" s="2" t="s">
        <v>59</v>
      </c>
      <c r="C20" s="2" t="s">
        <v>91</v>
      </c>
      <c r="D20" s="1">
        <v>4</v>
      </c>
      <c r="E20" s="1">
        <v>33</v>
      </c>
      <c r="F20" s="1">
        <v>32</v>
      </c>
      <c r="G20" s="1">
        <v>16</v>
      </c>
      <c r="H20" s="1">
        <v>81</v>
      </c>
      <c r="I20" s="13">
        <v>40.74074074074074</v>
      </c>
      <c r="J20" s="13">
        <v>39.506172839506171</v>
      </c>
      <c r="K20" s="13">
        <v>19.753086419753085</v>
      </c>
    </row>
    <row r="21" spans="1:11" s="14" customFormat="1">
      <c r="A21" s="15"/>
      <c r="B21" s="16"/>
      <c r="C21" s="16" t="s">
        <v>10</v>
      </c>
      <c r="D21" s="15"/>
      <c r="E21" s="15">
        <f>SUM(E17:E20)</f>
        <v>121</v>
      </c>
      <c r="F21" s="15">
        <f>SUM(F17:F20)</f>
        <v>86</v>
      </c>
      <c r="G21" s="15">
        <f>SUM(G17:G20)</f>
        <v>58</v>
      </c>
      <c r="H21" s="15">
        <f>SUM(H17:H20)</f>
        <v>265</v>
      </c>
      <c r="I21" s="13">
        <f>(E21*100)/H21</f>
        <v>45.660377358490564</v>
      </c>
      <c r="J21" s="13">
        <f>(F21*100)/H21</f>
        <v>32.452830188679243</v>
      </c>
      <c r="K21" s="13">
        <f>(G21*100)/H21</f>
        <v>21.886792452830189</v>
      </c>
    </row>
    <row r="22" spans="1:11" s="3" customFormat="1">
      <c r="A22" s="1"/>
      <c r="B22" s="2"/>
      <c r="C22" s="2"/>
      <c r="D22" s="1"/>
      <c r="E22" s="1"/>
      <c r="F22" s="1"/>
      <c r="G22" s="1"/>
      <c r="H22" s="1"/>
      <c r="I22" s="13"/>
      <c r="J22" s="13"/>
      <c r="K22" s="13"/>
    </row>
    <row r="23" spans="1:11">
      <c r="A23" s="38">
        <v>2015</v>
      </c>
      <c r="B23" s="2" t="s">
        <v>59</v>
      </c>
      <c r="C23" s="2" t="s">
        <v>91</v>
      </c>
      <c r="D23" s="1">
        <v>1</v>
      </c>
      <c r="E23">
        <v>61</v>
      </c>
      <c r="F23">
        <v>9</v>
      </c>
      <c r="G23">
        <v>14</v>
      </c>
      <c r="H23">
        <v>84</v>
      </c>
      <c r="I23" s="31">
        <v>72.61</v>
      </c>
      <c r="J23" s="31">
        <v>10.71</v>
      </c>
      <c r="K23" s="31">
        <v>16.68</v>
      </c>
    </row>
    <row r="24" spans="1:11">
      <c r="A24">
        <v>2015</v>
      </c>
      <c r="B24" s="2" t="s">
        <v>59</v>
      </c>
      <c r="C24" s="2" t="s">
        <v>91</v>
      </c>
      <c r="D24" s="1">
        <v>2</v>
      </c>
      <c r="E24">
        <v>32</v>
      </c>
      <c r="F24">
        <v>18</v>
      </c>
      <c r="G24">
        <v>7</v>
      </c>
      <c r="H24">
        <v>57</v>
      </c>
      <c r="I24" s="31">
        <v>56.14</v>
      </c>
      <c r="J24" s="31">
        <v>31.57</v>
      </c>
      <c r="K24" s="31">
        <v>12.29</v>
      </c>
    </row>
    <row r="25" spans="1:11">
      <c r="A25">
        <v>2015</v>
      </c>
      <c r="B25" s="2" t="s">
        <v>59</v>
      </c>
      <c r="C25" s="2" t="s">
        <v>91</v>
      </c>
      <c r="D25" s="1">
        <v>3</v>
      </c>
      <c r="E25">
        <v>20</v>
      </c>
      <c r="F25">
        <v>18</v>
      </c>
      <c r="G25">
        <v>12</v>
      </c>
      <c r="H25">
        <v>50</v>
      </c>
      <c r="I25" s="31">
        <v>40</v>
      </c>
      <c r="J25" s="31">
        <v>36</v>
      </c>
      <c r="K25" s="31">
        <v>24</v>
      </c>
    </row>
    <row r="26" spans="1:11">
      <c r="A26">
        <v>2015</v>
      </c>
      <c r="B26" s="2" t="s">
        <v>59</v>
      </c>
      <c r="C26" s="2" t="s">
        <v>91</v>
      </c>
      <c r="D26" s="1">
        <v>4</v>
      </c>
      <c r="E26">
        <v>26</v>
      </c>
      <c r="F26">
        <v>39</v>
      </c>
      <c r="G26">
        <v>14</v>
      </c>
      <c r="H26">
        <v>79</v>
      </c>
      <c r="I26" s="31">
        <v>32.909999999999997</v>
      </c>
      <c r="J26" s="31">
        <v>49.36</v>
      </c>
      <c r="K26" s="31">
        <v>17.73</v>
      </c>
    </row>
    <row r="27" spans="1:11" s="32" customFormat="1">
      <c r="C27" s="33" t="s">
        <v>119</v>
      </c>
      <c r="E27" s="32">
        <f>SUM(E23:E26)</f>
        <v>139</v>
      </c>
      <c r="F27" s="32">
        <f>SUM(F23:F26)</f>
        <v>84</v>
      </c>
      <c r="G27" s="32">
        <f>SUM(G23:G26)</f>
        <v>47</v>
      </c>
      <c r="H27" s="32">
        <f>SUM(H23:H26)</f>
        <v>270</v>
      </c>
      <c r="I27" s="37">
        <f>(E27*100)/H27</f>
        <v>51.481481481481481</v>
      </c>
      <c r="J27" s="37">
        <f>(F27*100)/H27</f>
        <v>31.111111111111111</v>
      </c>
      <c r="K27" s="37">
        <f>(100*G27)/H27</f>
        <v>17.407407407407408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="125" zoomScaleNormal="125" zoomScalePageLayoutView="125" workbookViewId="0">
      <selection activeCell="G40" sqref="G40"/>
    </sheetView>
  </sheetViews>
  <sheetFormatPr baseColWidth="10" defaultColWidth="11.5" defaultRowHeight="14" x14ac:dyDescent="0"/>
  <cols>
    <col min="3" max="3" width="54.664062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89</v>
      </c>
      <c r="D2" s="1">
        <v>1</v>
      </c>
      <c r="E2" s="1">
        <v>86</v>
      </c>
      <c r="F2" s="1">
        <v>14</v>
      </c>
      <c r="G2" s="1">
        <v>17</v>
      </c>
      <c r="H2" s="1">
        <v>117</v>
      </c>
      <c r="I2" s="13">
        <f>(E2*100)/H2</f>
        <v>73.504273504273499</v>
      </c>
      <c r="J2" s="13">
        <f>(F2*100)/H2</f>
        <v>11.965811965811966</v>
      </c>
      <c r="K2" s="13">
        <f>(G2*100)/H2</f>
        <v>14.52991452991453</v>
      </c>
    </row>
    <row r="3" spans="1:11" s="3" customFormat="1">
      <c r="A3" s="1">
        <v>2011</v>
      </c>
      <c r="B3" s="2" t="s">
        <v>59</v>
      </c>
      <c r="C3" s="2" t="s">
        <v>89</v>
      </c>
      <c r="D3" s="1">
        <v>2</v>
      </c>
      <c r="E3" s="1">
        <v>52</v>
      </c>
      <c r="F3" s="1">
        <v>7</v>
      </c>
      <c r="G3" s="1">
        <v>14</v>
      </c>
      <c r="H3" s="1">
        <v>73</v>
      </c>
      <c r="I3" s="13">
        <f>(E3*100)/H3</f>
        <v>71.232876712328761</v>
      </c>
      <c r="J3" s="13">
        <f>(F3*100)/H3</f>
        <v>9.5890410958904102</v>
      </c>
      <c r="K3" s="13">
        <f>(G3*100)/H3</f>
        <v>19.17808219178082</v>
      </c>
    </row>
    <row r="4" spans="1:11" s="14" customFormat="1">
      <c r="A4" s="15"/>
      <c r="B4" s="16"/>
      <c r="C4" s="16" t="s">
        <v>7</v>
      </c>
      <c r="D4" s="15"/>
      <c r="E4" s="15">
        <f>SUM(E2:E3)</f>
        <v>138</v>
      </c>
      <c r="F4" s="15">
        <f>SUM(F2:F3)</f>
        <v>21</v>
      </c>
      <c r="G4" s="15">
        <f>SUM(G2:G3)</f>
        <v>31</v>
      </c>
      <c r="H4" s="15">
        <f>SUM(H2:H3)</f>
        <v>190</v>
      </c>
      <c r="I4" s="13">
        <f>(E4*100)/H4</f>
        <v>72.631578947368425</v>
      </c>
      <c r="J4" s="13">
        <f>(F4*100)/H4</f>
        <v>11.052631578947368</v>
      </c>
      <c r="K4" s="13">
        <f>(G4*100)/H4</f>
        <v>16.315789473684209</v>
      </c>
    </row>
    <row r="5" spans="1:11">
      <c r="I5" s="18"/>
      <c r="J5" s="18"/>
      <c r="K5" s="18"/>
    </row>
    <row r="6" spans="1:11" s="3" customFormat="1">
      <c r="A6" s="1">
        <v>2012</v>
      </c>
      <c r="B6" s="2" t="s">
        <v>59</v>
      </c>
      <c r="C6" s="2" t="s">
        <v>89</v>
      </c>
      <c r="D6" s="1">
        <v>1</v>
      </c>
      <c r="E6" s="1">
        <v>63</v>
      </c>
      <c r="F6" s="1">
        <v>8</v>
      </c>
      <c r="G6" s="1">
        <v>24</v>
      </c>
      <c r="H6" s="1">
        <v>95</v>
      </c>
      <c r="I6" s="13">
        <f>(E6*100)/H6</f>
        <v>66.315789473684205</v>
      </c>
      <c r="J6" s="13">
        <f>(F6*100)/H6</f>
        <v>8.4210526315789469</v>
      </c>
      <c r="K6" s="13">
        <f>(G6*100)/H6</f>
        <v>25.263157894736842</v>
      </c>
    </row>
    <row r="7" spans="1:11" s="3" customFormat="1">
      <c r="A7" s="1">
        <v>2012</v>
      </c>
      <c r="B7" s="2" t="s">
        <v>59</v>
      </c>
      <c r="C7" s="2" t="s">
        <v>89</v>
      </c>
      <c r="D7" s="1">
        <v>2</v>
      </c>
      <c r="E7" s="1">
        <v>51</v>
      </c>
      <c r="F7" s="1">
        <v>11</v>
      </c>
      <c r="G7" s="1">
        <v>23</v>
      </c>
      <c r="H7" s="1">
        <v>85</v>
      </c>
      <c r="I7" s="13">
        <f>(E7*100)/H7</f>
        <v>60</v>
      </c>
      <c r="J7" s="13">
        <f>(F7*100)/H7</f>
        <v>12.941176470588236</v>
      </c>
      <c r="K7" s="13">
        <f>(G7*100)/H7</f>
        <v>27.058823529411764</v>
      </c>
    </row>
    <row r="8" spans="1:11" s="3" customFormat="1">
      <c r="A8" s="1">
        <v>2012</v>
      </c>
      <c r="B8" s="2" t="s">
        <v>59</v>
      </c>
      <c r="C8" s="2" t="s">
        <v>89</v>
      </c>
      <c r="D8" s="1">
        <v>3</v>
      </c>
      <c r="E8" s="1">
        <v>51</v>
      </c>
      <c r="F8" s="1">
        <v>11</v>
      </c>
      <c r="G8" s="1">
        <v>13</v>
      </c>
      <c r="H8" s="1">
        <v>75</v>
      </c>
      <c r="I8" s="13">
        <f>(E8*100)/H8</f>
        <v>68</v>
      </c>
      <c r="J8" s="13">
        <f>(F8*100)/H8</f>
        <v>14.666666666666666</v>
      </c>
      <c r="K8" s="13">
        <f>(G8*100)/H8</f>
        <v>17.333333333333332</v>
      </c>
    </row>
    <row r="9" spans="1:11" s="3" customFormat="1">
      <c r="A9" s="1">
        <v>2012</v>
      </c>
      <c r="B9" s="2" t="s">
        <v>59</v>
      </c>
      <c r="C9" s="2" t="s">
        <v>89</v>
      </c>
      <c r="D9" s="1">
        <v>4</v>
      </c>
      <c r="E9" s="1">
        <v>44</v>
      </c>
      <c r="F9" s="1">
        <v>5</v>
      </c>
      <c r="G9" s="1">
        <v>6</v>
      </c>
      <c r="H9" s="1">
        <v>55</v>
      </c>
      <c r="I9" s="13">
        <f>(E9*100)/H9</f>
        <v>80</v>
      </c>
      <c r="J9" s="13">
        <f>(F9*100)/H9</f>
        <v>9.0909090909090917</v>
      </c>
      <c r="K9" s="13">
        <f>(G9*100)/H9</f>
        <v>10.909090909090908</v>
      </c>
    </row>
    <row r="10" spans="1:11" s="14" customFormat="1">
      <c r="A10" s="15"/>
      <c r="B10" s="16"/>
      <c r="C10" s="16" t="s">
        <v>8</v>
      </c>
      <c r="D10" s="15"/>
      <c r="E10" s="15">
        <f>SUM(E6:E9)</f>
        <v>209</v>
      </c>
      <c r="F10" s="15">
        <f>SUM(F6:F9)</f>
        <v>35</v>
      </c>
      <c r="G10" s="15">
        <f>SUM(G6:G9)</f>
        <v>66</v>
      </c>
      <c r="H10" s="15">
        <f>SUM(H6:H9)</f>
        <v>310</v>
      </c>
      <c r="I10" s="13">
        <f>(E10*100)/H10</f>
        <v>67.41935483870968</v>
      </c>
      <c r="J10" s="13">
        <f>(F10*100)/H10</f>
        <v>11.290322580645162</v>
      </c>
      <c r="K10" s="13">
        <f>(G10*100)/H10</f>
        <v>21.29032258064516</v>
      </c>
    </row>
    <row r="11" spans="1:11">
      <c r="I11" s="18"/>
      <c r="J11" s="18"/>
      <c r="K11" s="18"/>
    </row>
    <row r="12" spans="1:11" s="3" customFormat="1">
      <c r="A12" s="1">
        <v>2013</v>
      </c>
      <c r="B12" s="2" t="s">
        <v>59</v>
      </c>
      <c r="C12" s="2" t="s">
        <v>89</v>
      </c>
      <c r="D12" s="1">
        <v>1</v>
      </c>
      <c r="E12" s="1">
        <v>40</v>
      </c>
      <c r="F12" s="1">
        <v>4</v>
      </c>
      <c r="G12" s="1">
        <v>5</v>
      </c>
      <c r="H12" s="1">
        <v>49</v>
      </c>
      <c r="I12" s="13">
        <f>(E12*100)/H12</f>
        <v>81.632653061224488</v>
      </c>
      <c r="J12" s="13">
        <f>(F12*100)/H12</f>
        <v>8.1632653061224492</v>
      </c>
      <c r="K12" s="13">
        <f>(G12*100)/H12</f>
        <v>10.204081632653061</v>
      </c>
    </row>
    <row r="13" spans="1:11" s="3" customFormat="1">
      <c r="A13" s="1">
        <v>2013</v>
      </c>
      <c r="B13" s="2" t="s">
        <v>59</v>
      </c>
      <c r="C13" s="2" t="s">
        <v>89</v>
      </c>
      <c r="D13" s="1">
        <v>2</v>
      </c>
      <c r="E13" s="1">
        <v>42</v>
      </c>
      <c r="F13" s="1">
        <v>3</v>
      </c>
      <c r="G13" s="1">
        <v>7</v>
      </c>
      <c r="H13" s="1">
        <v>52</v>
      </c>
      <c r="I13" s="13">
        <f>(E13*100)/H13</f>
        <v>80.769230769230774</v>
      </c>
      <c r="J13" s="13">
        <f>(F13*100)/H13</f>
        <v>5.7692307692307692</v>
      </c>
      <c r="K13" s="13">
        <f>(G13*100)/H13</f>
        <v>13.461538461538462</v>
      </c>
    </row>
    <row r="14" spans="1:11" s="3" customFormat="1">
      <c r="A14" s="1">
        <v>2013</v>
      </c>
      <c r="B14" s="2" t="s">
        <v>59</v>
      </c>
      <c r="C14" s="2" t="s">
        <v>89</v>
      </c>
      <c r="D14" s="1">
        <v>3</v>
      </c>
      <c r="E14" s="1">
        <v>44</v>
      </c>
      <c r="F14" s="1">
        <v>18</v>
      </c>
      <c r="G14" s="1">
        <v>15</v>
      </c>
      <c r="H14" s="1">
        <v>77</v>
      </c>
      <c r="I14" s="13">
        <f>(E14*100)/H14</f>
        <v>57.142857142857146</v>
      </c>
      <c r="J14" s="13">
        <f>(F14*100)/H14</f>
        <v>23.376623376623378</v>
      </c>
      <c r="K14" s="13">
        <f>(G14*100)/H14</f>
        <v>19.480519480519479</v>
      </c>
    </row>
    <row r="15" spans="1:11" s="3" customFormat="1">
      <c r="A15" s="1">
        <v>2013</v>
      </c>
      <c r="B15" s="2" t="s">
        <v>59</v>
      </c>
      <c r="C15" s="2" t="s">
        <v>89</v>
      </c>
      <c r="D15" s="1">
        <v>4</v>
      </c>
      <c r="E15" s="1">
        <v>77</v>
      </c>
      <c r="F15" s="1">
        <v>26</v>
      </c>
      <c r="G15" s="1">
        <v>27</v>
      </c>
      <c r="H15" s="1">
        <v>130</v>
      </c>
      <c r="I15" s="13">
        <f>(E15*100)/H15</f>
        <v>59.230769230769234</v>
      </c>
      <c r="J15" s="13">
        <f>(F15*100)/H15</f>
        <v>20</v>
      </c>
      <c r="K15" s="13">
        <f>(G15*100)/H15</f>
        <v>20.76923076923077</v>
      </c>
    </row>
    <row r="16" spans="1:11" s="14" customFormat="1">
      <c r="A16" s="15"/>
      <c r="B16" s="16"/>
      <c r="C16" s="16" t="s">
        <v>9</v>
      </c>
      <c r="D16" s="15"/>
      <c r="E16" s="15">
        <f>SUM(E12:E15)</f>
        <v>203</v>
      </c>
      <c r="F16" s="15">
        <f>SUM(F12:F15)</f>
        <v>51</v>
      </c>
      <c r="G16" s="15">
        <f>SUM(G12:G15)</f>
        <v>54</v>
      </c>
      <c r="H16" s="15">
        <f>SUM(H12:H15)</f>
        <v>308</v>
      </c>
      <c r="I16" s="13">
        <f>(E16*100)/H16</f>
        <v>65.909090909090907</v>
      </c>
      <c r="J16" s="13">
        <f>(F16*100)/H16</f>
        <v>16.558441558441558</v>
      </c>
      <c r="K16" s="13">
        <f>(G16*100)/H16</f>
        <v>17.532467532467532</v>
      </c>
    </row>
    <row r="17" spans="1:11">
      <c r="I17" s="18"/>
      <c r="J17" s="18"/>
      <c r="K17" s="18"/>
    </row>
    <row r="18" spans="1:11" s="3" customFormat="1">
      <c r="A18" s="1">
        <v>2014</v>
      </c>
      <c r="C18" s="2" t="s">
        <v>89</v>
      </c>
      <c r="D18" s="1">
        <v>1</v>
      </c>
      <c r="E18" s="1">
        <v>47</v>
      </c>
      <c r="F18" s="1">
        <v>7</v>
      </c>
      <c r="G18" s="1">
        <v>11</v>
      </c>
      <c r="H18" s="1">
        <v>65</v>
      </c>
      <c r="I18" s="13">
        <f>(E18*100)/H18</f>
        <v>72.307692307692307</v>
      </c>
      <c r="J18" s="13">
        <f>(F18*100)/H18</f>
        <v>10.76923076923077</v>
      </c>
      <c r="K18" s="13">
        <f>(G18*100)/H18</f>
        <v>16.923076923076923</v>
      </c>
    </row>
    <row r="19" spans="1:11" s="3" customFormat="1">
      <c r="A19" s="1">
        <v>2014</v>
      </c>
      <c r="C19" s="2" t="s">
        <v>89</v>
      </c>
      <c r="D19" s="1">
        <v>2</v>
      </c>
      <c r="E19" s="1">
        <v>26</v>
      </c>
      <c r="F19" s="1">
        <v>2</v>
      </c>
      <c r="G19" s="1">
        <v>4</v>
      </c>
      <c r="H19" s="1">
        <v>32</v>
      </c>
      <c r="I19" s="13">
        <f>(E19*100)/H19</f>
        <v>81.25</v>
      </c>
      <c r="J19" s="13">
        <f>(F19*100)/H19</f>
        <v>6.25</v>
      </c>
      <c r="K19" s="13">
        <f>(G19*100)/H19</f>
        <v>12.5</v>
      </c>
    </row>
    <row r="20" spans="1:11" s="3" customFormat="1">
      <c r="A20" s="1">
        <v>2014</v>
      </c>
      <c r="C20" s="2" t="s">
        <v>89</v>
      </c>
      <c r="D20" s="1">
        <v>3</v>
      </c>
      <c r="E20" s="1">
        <v>37</v>
      </c>
      <c r="F20" s="1">
        <v>12</v>
      </c>
      <c r="G20" s="1">
        <v>6</v>
      </c>
      <c r="H20" s="1">
        <v>55</v>
      </c>
      <c r="I20" s="13">
        <f>(E20*100)/H20</f>
        <v>67.272727272727266</v>
      </c>
      <c r="J20" s="13">
        <f>(F20*100)/H20</f>
        <v>21.818181818181817</v>
      </c>
      <c r="K20" s="13">
        <f>(G20*100)/H20</f>
        <v>10.909090909090908</v>
      </c>
    </row>
    <row r="21" spans="1:11" s="3" customFormat="1">
      <c r="A21" s="1">
        <v>2014</v>
      </c>
      <c r="C21" s="2" t="s">
        <v>89</v>
      </c>
      <c r="D21" s="1">
        <v>4</v>
      </c>
      <c r="E21" s="1">
        <v>76</v>
      </c>
      <c r="F21" s="1">
        <v>35</v>
      </c>
      <c r="G21" s="1">
        <v>27</v>
      </c>
      <c r="H21" s="1">
        <v>138</v>
      </c>
      <c r="I21" s="13">
        <f>(E21*100)/H21</f>
        <v>55.072463768115945</v>
      </c>
      <c r="J21" s="13">
        <f>(F21*100)/H21</f>
        <v>25.362318840579711</v>
      </c>
      <c r="K21" s="13">
        <f>(G21*100)/H21</f>
        <v>19.565217391304348</v>
      </c>
    </row>
    <row r="22" spans="1:11" s="14" customFormat="1">
      <c r="A22" s="15"/>
      <c r="B22" s="16"/>
      <c r="C22" s="16" t="s">
        <v>10</v>
      </c>
      <c r="D22" s="15"/>
      <c r="E22" s="15">
        <f>SUM(E18:E21)</f>
        <v>186</v>
      </c>
      <c r="F22" s="15">
        <f>SUM(F18:F21)</f>
        <v>56</v>
      </c>
      <c r="G22" s="15">
        <f>SUM(G18:G21)</f>
        <v>48</v>
      </c>
      <c r="H22" s="15">
        <f>SUM(H18:H21)</f>
        <v>290</v>
      </c>
      <c r="I22" s="13">
        <f>(E22*100)/H22</f>
        <v>64.137931034482762</v>
      </c>
      <c r="J22" s="13">
        <f>(F22*100)/H22</f>
        <v>19.310344827586206</v>
      </c>
      <c r="K22" s="13">
        <f>(G22*100)/H22</f>
        <v>16.551724137931036</v>
      </c>
    </row>
    <row r="23" spans="1:11">
      <c r="C23" s="12"/>
      <c r="I23" s="35"/>
      <c r="J23" s="35"/>
      <c r="K23" s="35"/>
    </row>
    <row r="24" spans="1:11">
      <c r="A24" s="38">
        <v>2015</v>
      </c>
      <c r="B24" s="2" t="s">
        <v>59</v>
      </c>
      <c r="C24" s="2" t="s">
        <v>89</v>
      </c>
      <c r="D24">
        <v>1</v>
      </c>
      <c r="E24">
        <v>61</v>
      </c>
      <c r="F24">
        <v>7</v>
      </c>
      <c r="G24">
        <v>10</v>
      </c>
      <c r="H24">
        <v>78</v>
      </c>
      <c r="I24" s="39">
        <v>78.2</v>
      </c>
      <c r="J24" s="39">
        <v>8.9700000000000006</v>
      </c>
      <c r="K24" s="39">
        <v>12.83</v>
      </c>
    </row>
    <row r="25" spans="1:11">
      <c r="A25">
        <v>2015</v>
      </c>
      <c r="B25" s="2" t="s">
        <v>59</v>
      </c>
      <c r="C25" s="2" t="s">
        <v>89</v>
      </c>
      <c r="D25">
        <v>2</v>
      </c>
      <c r="E25">
        <v>25</v>
      </c>
      <c r="F25">
        <v>4</v>
      </c>
      <c r="G25">
        <v>6</v>
      </c>
      <c r="H25">
        <v>35</v>
      </c>
      <c r="I25" s="39">
        <v>71.42</v>
      </c>
      <c r="J25" s="39">
        <v>11.42</v>
      </c>
      <c r="K25" s="39">
        <v>17.16</v>
      </c>
    </row>
    <row r="26" spans="1:11">
      <c r="A26">
        <v>2015</v>
      </c>
      <c r="B26" s="2" t="s">
        <v>59</v>
      </c>
      <c r="C26" s="2" t="s">
        <v>89</v>
      </c>
      <c r="D26">
        <v>3</v>
      </c>
      <c r="E26">
        <v>28</v>
      </c>
      <c r="F26">
        <v>8</v>
      </c>
      <c r="G26">
        <v>5</v>
      </c>
      <c r="H26">
        <v>41</v>
      </c>
      <c r="I26" s="39">
        <v>68.290000000000006</v>
      </c>
      <c r="J26" s="39">
        <v>19.510000000000002</v>
      </c>
      <c r="K26" s="39">
        <v>12.2</v>
      </c>
    </row>
    <row r="27" spans="1:11">
      <c r="A27">
        <v>2015</v>
      </c>
      <c r="B27" s="2" t="s">
        <v>59</v>
      </c>
      <c r="C27" s="2" t="s">
        <v>89</v>
      </c>
      <c r="D27">
        <v>4</v>
      </c>
      <c r="E27">
        <v>57</v>
      </c>
      <c r="F27">
        <v>34</v>
      </c>
      <c r="G27">
        <v>7</v>
      </c>
      <c r="H27">
        <v>98</v>
      </c>
      <c r="I27" s="39">
        <v>58.16</v>
      </c>
      <c r="J27" s="39">
        <v>34.69</v>
      </c>
      <c r="K27" s="39">
        <v>7.15</v>
      </c>
    </row>
    <row r="28" spans="1:11" s="32" customFormat="1">
      <c r="E28" s="32">
        <f>SUM(E24:E27)</f>
        <v>171</v>
      </c>
      <c r="F28" s="32">
        <f>SUM(F24:F27)</f>
        <v>53</v>
      </c>
      <c r="G28" s="32">
        <f>SUM(G24:G27)</f>
        <v>28</v>
      </c>
      <c r="H28" s="32">
        <f>SUM(H24:H27)</f>
        <v>252</v>
      </c>
      <c r="I28" s="37">
        <f>(100*E28)/H28</f>
        <v>67.857142857142861</v>
      </c>
      <c r="J28" s="37">
        <f>(100*F28)/H28</f>
        <v>21.031746031746032</v>
      </c>
      <c r="K28" s="37">
        <f>(100*G28)/H28</f>
        <v>11.111111111111111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zoomScale="60" zoomScaleNormal="60" zoomScalePageLayoutView="60" workbookViewId="0">
      <selection activeCell="E34" sqref="E34:K34"/>
    </sheetView>
  </sheetViews>
  <sheetFormatPr baseColWidth="10" defaultColWidth="11.5" defaultRowHeight="14" x14ac:dyDescent="0"/>
  <cols>
    <col min="3" max="3" width="77.1640625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88</v>
      </c>
      <c r="D2" s="1">
        <v>1</v>
      </c>
      <c r="E2" s="1">
        <v>64</v>
      </c>
      <c r="F2" s="1">
        <v>21</v>
      </c>
      <c r="G2" s="1">
        <v>9</v>
      </c>
      <c r="H2" s="1">
        <v>94</v>
      </c>
      <c r="I2" s="13">
        <f>(E2*100)/H2</f>
        <v>68.085106382978722</v>
      </c>
      <c r="J2" s="13">
        <f>(F2*100)/H2</f>
        <v>22.340425531914892</v>
      </c>
      <c r="K2" s="13">
        <f>(G2*100)/H2</f>
        <v>9.5744680851063837</v>
      </c>
    </row>
    <row r="3" spans="1:11" s="3" customFormat="1">
      <c r="A3" s="1">
        <v>2011</v>
      </c>
      <c r="B3" s="2" t="s">
        <v>59</v>
      </c>
      <c r="C3" s="2" t="s">
        <v>88</v>
      </c>
      <c r="D3" s="1">
        <v>2</v>
      </c>
      <c r="E3" s="1">
        <v>29</v>
      </c>
      <c r="F3" s="1">
        <v>11</v>
      </c>
      <c r="G3" s="1">
        <v>8</v>
      </c>
      <c r="H3" s="1">
        <v>48</v>
      </c>
      <c r="I3" s="13">
        <f>(E3*100)/H3</f>
        <v>60.416666666666664</v>
      </c>
      <c r="J3" s="13">
        <f>(F3*100)/H3</f>
        <v>22.916666666666668</v>
      </c>
      <c r="K3" s="13">
        <f>(G3*100)/H3</f>
        <v>16.666666666666668</v>
      </c>
    </row>
    <row r="4" spans="1:11" s="14" customFormat="1">
      <c r="A4" s="15"/>
      <c r="B4" s="16"/>
      <c r="C4" s="16" t="s">
        <v>7</v>
      </c>
      <c r="D4" s="15"/>
      <c r="E4" s="15">
        <f>SUM(E2:E3)</f>
        <v>93</v>
      </c>
      <c r="F4" s="15">
        <f>SUM(F2:F3)</f>
        <v>32</v>
      </c>
      <c r="G4" s="15">
        <f>SUM(G2:G3)</f>
        <v>17</v>
      </c>
      <c r="H4" s="15">
        <f>SUM(H2:H3)</f>
        <v>142</v>
      </c>
      <c r="I4" s="13">
        <f>(E4*100)/H4</f>
        <v>65.492957746478879</v>
      </c>
      <c r="J4" s="13">
        <f>(F4*100)/H4</f>
        <v>22.535211267605632</v>
      </c>
      <c r="K4" s="13">
        <f>(G4*100)/H4</f>
        <v>11.971830985915492</v>
      </c>
    </row>
    <row r="5" spans="1:11">
      <c r="I5" s="18"/>
      <c r="J5" s="18"/>
      <c r="K5" s="18"/>
    </row>
    <row r="6" spans="1:11" s="3" customFormat="1">
      <c r="A6" s="1">
        <v>2012</v>
      </c>
      <c r="B6" s="2" t="s">
        <v>59</v>
      </c>
      <c r="C6" s="2" t="s">
        <v>88</v>
      </c>
      <c r="D6" s="1">
        <v>1</v>
      </c>
      <c r="E6" s="1">
        <v>65</v>
      </c>
      <c r="F6" s="1">
        <v>15</v>
      </c>
      <c r="G6" s="1">
        <v>11</v>
      </c>
      <c r="H6" s="1">
        <v>91</v>
      </c>
      <c r="I6" s="13">
        <f>(E6*100)/H6</f>
        <v>71.428571428571431</v>
      </c>
      <c r="J6" s="13">
        <f>(F6*100)/H6</f>
        <v>16.483516483516482</v>
      </c>
      <c r="K6" s="13">
        <f>(G6*100)/H6</f>
        <v>12.087912087912088</v>
      </c>
    </row>
    <row r="7" spans="1:11" s="3" customFormat="1">
      <c r="A7" s="1">
        <v>2012</v>
      </c>
      <c r="B7" s="2" t="s">
        <v>59</v>
      </c>
      <c r="C7" s="2" t="s">
        <v>88</v>
      </c>
      <c r="D7" s="1">
        <v>2</v>
      </c>
      <c r="E7" s="1">
        <v>47</v>
      </c>
      <c r="F7" s="1">
        <v>20</v>
      </c>
      <c r="G7" s="1">
        <v>9</v>
      </c>
      <c r="H7" s="1">
        <v>76</v>
      </c>
      <c r="I7" s="13">
        <f>(E7*100)/H7</f>
        <v>61.842105263157897</v>
      </c>
      <c r="J7" s="13">
        <f>(F7*100)/H7</f>
        <v>26.315789473684209</v>
      </c>
      <c r="K7" s="13">
        <f>(G7*100)/H7</f>
        <v>11.842105263157896</v>
      </c>
    </row>
    <row r="8" spans="1:11" s="3" customFormat="1">
      <c r="A8" s="1">
        <v>2012</v>
      </c>
      <c r="B8" s="2" t="s">
        <v>59</v>
      </c>
      <c r="C8" s="2" t="s">
        <v>88</v>
      </c>
      <c r="D8" s="1">
        <v>3</v>
      </c>
      <c r="E8" s="1">
        <v>21</v>
      </c>
      <c r="F8" s="1">
        <v>16</v>
      </c>
      <c r="G8" s="1">
        <v>4</v>
      </c>
      <c r="H8" s="1">
        <v>41</v>
      </c>
      <c r="I8" s="13">
        <f>(E8*100)/H8</f>
        <v>51.219512195121951</v>
      </c>
      <c r="J8" s="13">
        <f>(F8*100)/H8</f>
        <v>39.024390243902438</v>
      </c>
      <c r="K8" s="13">
        <f>(G8*100)/H8</f>
        <v>9.7560975609756095</v>
      </c>
    </row>
    <row r="9" spans="1:11" s="11" customFormat="1">
      <c r="A9" s="9">
        <v>2012</v>
      </c>
      <c r="B9" s="10" t="s">
        <v>59</v>
      </c>
      <c r="C9" s="10" t="s">
        <v>101</v>
      </c>
      <c r="D9" s="9">
        <v>4</v>
      </c>
      <c r="E9" s="9">
        <v>16</v>
      </c>
      <c r="F9" s="9">
        <v>4</v>
      </c>
      <c r="G9" s="9">
        <v>7</v>
      </c>
      <c r="H9" s="9">
        <v>27</v>
      </c>
      <c r="I9" s="22">
        <f>(E9*100)/H9</f>
        <v>59.25925925925926</v>
      </c>
      <c r="J9" s="22">
        <f>(F9*100)/H9</f>
        <v>14.814814814814815</v>
      </c>
      <c r="K9" s="22">
        <f>(G9*100)/H9</f>
        <v>25.925925925925927</v>
      </c>
    </row>
    <row r="10" spans="1:11" s="44" customFormat="1">
      <c r="A10" s="41"/>
      <c r="B10" s="42"/>
      <c r="C10" s="42" t="s">
        <v>8</v>
      </c>
      <c r="D10" s="41"/>
      <c r="E10" s="41">
        <f>SUM(E6:E9)</f>
        <v>149</v>
      </c>
      <c r="F10" s="41">
        <f>SUM(F6:F9)</f>
        <v>55</v>
      </c>
      <c r="G10" s="41">
        <f>SUM(G6:G9)</f>
        <v>31</v>
      </c>
      <c r="H10" s="41">
        <f>SUM(H6:H9)</f>
        <v>235</v>
      </c>
      <c r="I10" s="48">
        <f>(E10*100)/H10</f>
        <v>63.404255319148938</v>
      </c>
      <c r="J10" s="48">
        <f>(F10*100)/H10</f>
        <v>23.404255319148938</v>
      </c>
      <c r="K10" s="48">
        <f>(G10*100)/H10</f>
        <v>13.191489361702128</v>
      </c>
    </row>
    <row r="11" spans="1:11">
      <c r="I11" s="18"/>
      <c r="J11" s="18"/>
      <c r="K11" s="18"/>
    </row>
    <row r="12" spans="1:11" s="3" customFormat="1">
      <c r="A12" s="1">
        <v>2013</v>
      </c>
      <c r="B12" s="2" t="s">
        <v>59</v>
      </c>
      <c r="C12" s="2" t="s">
        <v>88</v>
      </c>
      <c r="D12" s="1">
        <v>1</v>
      </c>
      <c r="E12" s="1">
        <v>60</v>
      </c>
      <c r="F12" s="1">
        <v>12</v>
      </c>
      <c r="G12" s="1">
        <v>20</v>
      </c>
      <c r="H12" s="1">
        <v>92</v>
      </c>
      <c r="I12" s="13">
        <f t="shared" ref="I12:I17" si="0">(E12*100)/H12</f>
        <v>65.217391304347828</v>
      </c>
      <c r="J12" s="13">
        <f t="shared" ref="J12:J17" si="1">(F12*100)/H12</f>
        <v>13.043478260869565</v>
      </c>
      <c r="K12" s="13">
        <f t="shared" ref="K12:K17" si="2">(G12*100)/H12</f>
        <v>21.739130434782609</v>
      </c>
    </row>
    <row r="13" spans="1:11" s="3" customFormat="1">
      <c r="A13" s="1">
        <v>2013</v>
      </c>
      <c r="B13" s="2" t="s">
        <v>59</v>
      </c>
      <c r="C13" s="2" t="s">
        <v>88</v>
      </c>
      <c r="D13" s="1">
        <v>2</v>
      </c>
      <c r="E13" s="1">
        <v>29</v>
      </c>
      <c r="F13" s="1">
        <v>13</v>
      </c>
      <c r="G13" s="1">
        <v>5</v>
      </c>
      <c r="H13" s="1">
        <v>47</v>
      </c>
      <c r="I13" s="13">
        <f t="shared" si="0"/>
        <v>61.702127659574465</v>
      </c>
      <c r="J13" s="13">
        <f t="shared" si="1"/>
        <v>27.659574468085108</v>
      </c>
      <c r="K13" s="13">
        <f t="shared" si="2"/>
        <v>10.638297872340425</v>
      </c>
    </row>
    <row r="14" spans="1:11" s="3" customFormat="1">
      <c r="A14" s="1">
        <v>2013</v>
      </c>
      <c r="B14" s="2" t="s">
        <v>59</v>
      </c>
      <c r="C14" s="2" t="s">
        <v>88</v>
      </c>
      <c r="D14" s="1">
        <v>3</v>
      </c>
      <c r="E14" s="1">
        <v>39</v>
      </c>
      <c r="F14" s="1">
        <v>19</v>
      </c>
      <c r="G14" s="1">
        <v>15</v>
      </c>
      <c r="H14" s="1">
        <v>73</v>
      </c>
      <c r="I14" s="13">
        <f t="shared" si="0"/>
        <v>53.424657534246577</v>
      </c>
      <c r="J14" s="13">
        <f t="shared" si="1"/>
        <v>26.027397260273972</v>
      </c>
      <c r="K14" s="13">
        <f t="shared" si="2"/>
        <v>20.547945205479451</v>
      </c>
    </row>
    <row r="15" spans="1:11" s="3" customFormat="1">
      <c r="A15" s="1">
        <v>2013</v>
      </c>
      <c r="B15" s="2" t="s">
        <v>59</v>
      </c>
      <c r="C15" s="2" t="s">
        <v>88</v>
      </c>
      <c r="D15" s="1">
        <v>4</v>
      </c>
      <c r="E15" s="1">
        <v>15</v>
      </c>
      <c r="F15" s="1">
        <v>17</v>
      </c>
      <c r="G15" s="1">
        <v>4</v>
      </c>
      <c r="H15" s="1">
        <v>36</v>
      </c>
      <c r="I15" s="13">
        <f t="shared" si="0"/>
        <v>41.666666666666664</v>
      </c>
      <c r="J15" s="13">
        <f t="shared" si="1"/>
        <v>47.222222222222221</v>
      </c>
      <c r="K15" s="13">
        <f t="shared" si="2"/>
        <v>11.111111111111111</v>
      </c>
    </row>
    <row r="16" spans="1:11" s="11" customFormat="1">
      <c r="A16" s="9">
        <v>2013</v>
      </c>
      <c r="B16" s="10" t="s">
        <v>59</v>
      </c>
      <c r="C16" s="10" t="s">
        <v>101</v>
      </c>
      <c r="D16" s="9">
        <v>3</v>
      </c>
      <c r="E16" s="9">
        <v>1</v>
      </c>
      <c r="F16" s="9">
        <v>0</v>
      </c>
      <c r="G16" s="9">
        <v>0</v>
      </c>
      <c r="H16" s="9">
        <v>1</v>
      </c>
      <c r="I16" s="22">
        <f t="shared" si="0"/>
        <v>100</v>
      </c>
      <c r="J16" s="22">
        <f t="shared" si="1"/>
        <v>0</v>
      </c>
      <c r="K16" s="22">
        <f t="shared" si="2"/>
        <v>0</v>
      </c>
    </row>
    <row r="17" spans="1:11" s="11" customFormat="1">
      <c r="A17" s="9">
        <v>2013</v>
      </c>
      <c r="B17" s="10" t="s">
        <v>59</v>
      </c>
      <c r="C17" s="10" t="s">
        <v>101</v>
      </c>
      <c r="D17" s="9">
        <v>4</v>
      </c>
      <c r="E17" s="9">
        <v>16</v>
      </c>
      <c r="F17" s="9">
        <v>7</v>
      </c>
      <c r="G17" s="9">
        <v>9</v>
      </c>
      <c r="H17" s="9">
        <v>32</v>
      </c>
      <c r="I17" s="22">
        <f t="shared" si="0"/>
        <v>50</v>
      </c>
      <c r="J17" s="22">
        <f t="shared" si="1"/>
        <v>21.875</v>
      </c>
      <c r="K17" s="22">
        <f t="shared" si="2"/>
        <v>28.125</v>
      </c>
    </row>
    <row r="18" spans="1:11" s="44" customFormat="1">
      <c r="A18" s="41"/>
      <c r="B18" s="42"/>
      <c r="C18" s="42" t="s">
        <v>9</v>
      </c>
      <c r="D18" s="41"/>
      <c r="E18" s="41">
        <f>SUM(E12:E17)</f>
        <v>160</v>
      </c>
      <c r="F18" s="41">
        <f>SUM(F12:F17)</f>
        <v>68</v>
      </c>
      <c r="G18" s="41">
        <f>SUM(G12:G17)</f>
        <v>53</v>
      </c>
      <c r="H18" s="41">
        <f>SUM(H12:H17)</f>
        <v>281</v>
      </c>
      <c r="I18" s="48">
        <f>(E18*100)/H18</f>
        <v>56.939501779359432</v>
      </c>
      <c r="J18" s="48">
        <f>(F18*100)/H18</f>
        <v>24.199288256227756</v>
      </c>
      <c r="K18" s="48">
        <f>(G18*100)/H18</f>
        <v>18.861209964412812</v>
      </c>
    </row>
    <row r="19" spans="1:11">
      <c r="I19" s="18"/>
      <c r="J19" s="18"/>
      <c r="K19" s="18"/>
    </row>
    <row r="20" spans="1:11" s="3" customFormat="1">
      <c r="A20" s="1">
        <v>2014</v>
      </c>
      <c r="B20" s="2" t="s">
        <v>59</v>
      </c>
      <c r="C20" s="2" t="s">
        <v>88</v>
      </c>
      <c r="D20" s="1">
        <v>1</v>
      </c>
      <c r="E20" s="1">
        <v>71</v>
      </c>
      <c r="F20" s="1">
        <v>6</v>
      </c>
      <c r="G20" s="1">
        <v>9</v>
      </c>
      <c r="H20" s="1">
        <v>86</v>
      </c>
      <c r="I20" s="13">
        <v>82.558139534883722</v>
      </c>
      <c r="J20" s="13">
        <v>6.9767441860465116</v>
      </c>
      <c r="K20" s="13">
        <v>10.465116279069768</v>
      </c>
    </row>
    <row r="21" spans="1:11" s="3" customFormat="1">
      <c r="A21" s="1">
        <v>2014</v>
      </c>
      <c r="B21" s="2" t="s">
        <v>59</v>
      </c>
      <c r="C21" s="2" t="s">
        <v>88</v>
      </c>
      <c r="D21" s="1">
        <v>2</v>
      </c>
      <c r="E21" s="1">
        <v>36</v>
      </c>
      <c r="F21" s="1">
        <v>10</v>
      </c>
      <c r="G21" s="1">
        <v>11</v>
      </c>
      <c r="H21" s="1">
        <v>57</v>
      </c>
      <c r="I21" s="13">
        <v>63.157894736842103</v>
      </c>
      <c r="J21" s="13">
        <v>17.543859649122808</v>
      </c>
      <c r="K21" s="13">
        <v>19.298245614035089</v>
      </c>
    </row>
    <row r="22" spans="1:11" s="3" customFormat="1">
      <c r="A22" s="1">
        <v>2014</v>
      </c>
      <c r="B22" s="2" t="s">
        <v>59</v>
      </c>
      <c r="C22" s="2" t="s">
        <v>88</v>
      </c>
      <c r="D22" s="1">
        <v>3</v>
      </c>
      <c r="E22" s="1">
        <v>34</v>
      </c>
      <c r="F22" s="1">
        <v>20</v>
      </c>
      <c r="G22" s="1">
        <v>8</v>
      </c>
      <c r="H22" s="1">
        <v>62</v>
      </c>
      <c r="I22" s="13">
        <v>54.838709677419352</v>
      </c>
      <c r="J22" s="13">
        <v>32.258064516129032</v>
      </c>
      <c r="K22" s="13">
        <v>12.903225806451612</v>
      </c>
    </row>
    <row r="23" spans="1:11" s="3" customFormat="1">
      <c r="A23" s="1">
        <v>2014</v>
      </c>
      <c r="B23" s="2" t="s">
        <v>59</v>
      </c>
      <c r="C23" s="2" t="s">
        <v>88</v>
      </c>
      <c r="D23" s="1">
        <v>4</v>
      </c>
      <c r="E23" s="1">
        <v>36</v>
      </c>
      <c r="F23" s="1">
        <v>26</v>
      </c>
      <c r="G23" s="1">
        <v>12</v>
      </c>
      <c r="H23" s="1">
        <v>74</v>
      </c>
      <c r="I23" s="13">
        <v>48.648648648648646</v>
      </c>
      <c r="J23" s="13">
        <v>35.135135135135137</v>
      </c>
      <c r="K23" s="13">
        <v>16.216216216216218</v>
      </c>
    </row>
    <row r="24" spans="1:11" s="11" customFormat="1">
      <c r="A24" s="9">
        <v>2014</v>
      </c>
      <c r="B24" s="10" t="s">
        <v>59</v>
      </c>
      <c r="C24" s="10" t="s">
        <v>101</v>
      </c>
      <c r="D24" s="9">
        <v>3</v>
      </c>
      <c r="E24" s="9">
        <v>1</v>
      </c>
      <c r="F24" s="9">
        <v>0</v>
      </c>
      <c r="G24" s="9">
        <v>0</v>
      </c>
      <c r="H24" s="9">
        <v>1</v>
      </c>
      <c r="I24" s="22">
        <v>100</v>
      </c>
      <c r="J24" s="22">
        <v>0</v>
      </c>
      <c r="K24" s="22">
        <v>0</v>
      </c>
    </row>
    <row r="25" spans="1:11" s="11" customFormat="1">
      <c r="A25" s="9">
        <v>2014</v>
      </c>
      <c r="B25" s="10" t="s">
        <v>59</v>
      </c>
      <c r="C25" s="10" t="s">
        <v>101</v>
      </c>
      <c r="D25" s="9">
        <v>4</v>
      </c>
      <c r="E25" s="9">
        <v>10</v>
      </c>
      <c r="F25" s="9">
        <v>9</v>
      </c>
      <c r="G25" s="9">
        <v>4</v>
      </c>
      <c r="H25" s="9">
        <v>23</v>
      </c>
      <c r="I25" s="22">
        <v>43.478260869565219</v>
      </c>
      <c r="J25" s="22">
        <v>39.130434782608695</v>
      </c>
      <c r="K25" s="22">
        <v>17.391304347826086</v>
      </c>
    </row>
    <row r="26" spans="1:11" s="44" customFormat="1" ht="14.25" customHeight="1">
      <c r="A26" s="41"/>
      <c r="B26" s="42"/>
      <c r="C26" s="42" t="s">
        <v>10</v>
      </c>
      <c r="D26" s="41"/>
      <c r="E26" s="41">
        <f>SUM(E20:E25)</f>
        <v>188</v>
      </c>
      <c r="F26" s="41">
        <f>SUM(F20:F25)</f>
        <v>71</v>
      </c>
      <c r="G26" s="41">
        <f>SUM(G20:G25)</f>
        <v>44</v>
      </c>
      <c r="H26" s="41">
        <f>SUM(H20:H25)</f>
        <v>303</v>
      </c>
      <c r="I26" s="48">
        <f>(100*E26)/H26</f>
        <v>62.046204620462049</v>
      </c>
      <c r="J26" s="48">
        <f>(100*F26)/H26</f>
        <v>23.432343234323433</v>
      </c>
      <c r="K26" s="48">
        <f>(100*G26)/H26</f>
        <v>14.521452145214521</v>
      </c>
    </row>
    <row r="27" spans="1:11">
      <c r="C27" s="12"/>
      <c r="I27" s="35"/>
      <c r="J27" s="35"/>
      <c r="K27" s="35"/>
    </row>
    <row r="28" spans="1:11">
      <c r="A28">
        <v>2015</v>
      </c>
      <c r="B28" s="2" t="s">
        <v>59</v>
      </c>
      <c r="C28" s="2" t="s">
        <v>88</v>
      </c>
      <c r="D28">
        <v>1</v>
      </c>
      <c r="E28">
        <v>60</v>
      </c>
      <c r="F28">
        <v>17</v>
      </c>
      <c r="G28">
        <v>7</v>
      </c>
      <c r="H28">
        <v>84</v>
      </c>
      <c r="I28" s="31">
        <v>71.42</v>
      </c>
      <c r="J28" s="31">
        <v>20.23</v>
      </c>
      <c r="K28" s="31">
        <v>8.35</v>
      </c>
    </row>
    <row r="29" spans="1:11">
      <c r="A29">
        <v>2015</v>
      </c>
      <c r="B29" s="2" t="s">
        <v>59</v>
      </c>
      <c r="C29" s="2" t="s">
        <v>88</v>
      </c>
      <c r="D29">
        <v>2</v>
      </c>
      <c r="E29">
        <v>25</v>
      </c>
      <c r="F29">
        <v>6</v>
      </c>
      <c r="G29">
        <v>11</v>
      </c>
      <c r="H29">
        <v>42</v>
      </c>
      <c r="I29" s="31">
        <v>59.52</v>
      </c>
      <c r="J29" s="31">
        <v>14.28</v>
      </c>
      <c r="K29" s="31">
        <v>26.2</v>
      </c>
    </row>
    <row r="30" spans="1:11">
      <c r="A30">
        <v>2015</v>
      </c>
      <c r="B30" s="2" t="s">
        <v>59</v>
      </c>
      <c r="C30" s="2" t="s">
        <v>88</v>
      </c>
      <c r="D30">
        <v>3</v>
      </c>
      <c r="E30">
        <v>32</v>
      </c>
      <c r="F30">
        <v>12</v>
      </c>
      <c r="G30">
        <v>4</v>
      </c>
      <c r="H30">
        <v>48</v>
      </c>
      <c r="I30" s="31">
        <v>66.66</v>
      </c>
      <c r="J30" s="31">
        <v>25</v>
      </c>
      <c r="K30" s="31">
        <v>8.34</v>
      </c>
    </row>
    <row r="31" spans="1:11">
      <c r="A31">
        <v>2015</v>
      </c>
      <c r="B31" s="2" t="s">
        <v>59</v>
      </c>
      <c r="C31" s="2" t="s">
        <v>88</v>
      </c>
      <c r="D31">
        <v>4</v>
      </c>
      <c r="E31">
        <v>40</v>
      </c>
      <c r="F31">
        <v>29</v>
      </c>
      <c r="G31">
        <v>9</v>
      </c>
      <c r="H31">
        <v>78</v>
      </c>
      <c r="I31" s="31">
        <v>51.28</v>
      </c>
      <c r="J31" s="31">
        <v>37.17</v>
      </c>
      <c r="K31" s="31">
        <v>11.55</v>
      </c>
    </row>
    <row r="32" spans="1:11">
      <c r="A32">
        <v>2015</v>
      </c>
      <c r="B32" s="10" t="s">
        <v>59</v>
      </c>
      <c r="C32" s="10" t="s">
        <v>101</v>
      </c>
      <c r="D32" s="47">
        <v>3</v>
      </c>
      <c r="E32" s="47">
        <v>1</v>
      </c>
      <c r="F32" s="47">
        <v>0</v>
      </c>
      <c r="G32" s="47">
        <v>0</v>
      </c>
      <c r="H32" s="47">
        <v>1</v>
      </c>
      <c r="I32" s="47">
        <v>100</v>
      </c>
      <c r="J32" s="47">
        <v>0</v>
      </c>
      <c r="K32" s="47">
        <v>0</v>
      </c>
    </row>
    <row r="33" spans="1:11">
      <c r="A33">
        <v>2015</v>
      </c>
      <c r="B33" s="10" t="s">
        <v>59</v>
      </c>
      <c r="C33" s="10" t="s">
        <v>101</v>
      </c>
      <c r="D33" s="47">
        <v>4</v>
      </c>
      <c r="E33" s="47">
        <v>2</v>
      </c>
      <c r="F33" s="47">
        <v>5</v>
      </c>
      <c r="G33" s="47">
        <v>2</v>
      </c>
      <c r="H33" s="47">
        <v>9</v>
      </c>
      <c r="I33" s="47">
        <v>22.22</v>
      </c>
      <c r="J33" s="47">
        <v>55.55</v>
      </c>
      <c r="K33" s="47">
        <v>22.23</v>
      </c>
    </row>
    <row r="34" spans="1:11" s="32" customFormat="1">
      <c r="C34" s="33" t="s">
        <v>119</v>
      </c>
      <c r="E34" s="32">
        <f>SUM(E28:E33)</f>
        <v>160</v>
      </c>
      <c r="F34" s="32">
        <f>SUM(F28:F33)</f>
        <v>69</v>
      </c>
      <c r="G34" s="32">
        <f>SUM(G28:G33)</f>
        <v>33</v>
      </c>
      <c r="H34" s="32">
        <f>SUM(H28:H33)</f>
        <v>262</v>
      </c>
      <c r="I34" s="37">
        <f>(100*E34)/H34</f>
        <v>61.068702290076338</v>
      </c>
      <c r="J34" s="37">
        <f>(100*F34)/H34</f>
        <v>26.335877862595421</v>
      </c>
      <c r="K34" s="37">
        <f>(G34*100)/H34</f>
        <v>12.595419847328245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topLeftCell="A9" zoomScale="70" zoomScaleNormal="70" zoomScalePageLayoutView="70" workbookViewId="0">
      <selection activeCell="E28" sqref="E28:K28"/>
    </sheetView>
  </sheetViews>
  <sheetFormatPr baseColWidth="10" defaultColWidth="11.5" defaultRowHeight="14" x14ac:dyDescent="0"/>
  <cols>
    <col min="3" max="3" width="60.664062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87</v>
      </c>
      <c r="D2" s="1">
        <v>1</v>
      </c>
      <c r="E2" s="1">
        <v>304</v>
      </c>
      <c r="F2" s="1">
        <v>42</v>
      </c>
      <c r="G2" s="1">
        <v>18</v>
      </c>
      <c r="H2" s="1">
        <v>364</v>
      </c>
      <c r="I2" s="13">
        <f>(E2*100)/H2</f>
        <v>83.516483516483518</v>
      </c>
      <c r="J2" s="13">
        <f>(F2*100)/H2</f>
        <v>11.538461538461538</v>
      </c>
      <c r="K2" s="13">
        <f>(G2*100)/H2</f>
        <v>4.9450549450549453</v>
      </c>
    </row>
    <row r="3" spans="1:11" s="3" customFormat="1">
      <c r="A3" s="1">
        <v>2011</v>
      </c>
      <c r="B3" s="2" t="s">
        <v>59</v>
      </c>
      <c r="C3" s="2" t="s">
        <v>87</v>
      </c>
      <c r="D3" s="1">
        <v>2</v>
      </c>
      <c r="E3" s="1">
        <v>357</v>
      </c>
      <c r="F3" s="1">
        <v>56</v>
      </c>
      <c r="G3" s="1">
        <v>20</v>
      </c>
      <c r="H3" s="1">
        <v>433</v>
      </c>
      <c r="I3" s="13">
        <f>(E3*100)/H3</f>
        <v>82.448036951501152</v>
      </c>
      <c r="J3" s="13">
        <f>(F3*100)/H3</f>
        <v>12.933025404157044</v>
      </c>
      <c r="K3" s="13">
        <f>(G3*100)/H3</f>
        <v>4.6189376443418011</v>
      </c>
    </row>
    <row r="4" spans="1:11" s="14" customFormat="1">
      <c r="A4" s="15"/>
      <c r="B4" s="16"/>
      <c r="C4" s="16" t="s">
        <v>7</v>
      </c>
      <c r="D4" s="15"/>
      <c r="E4" s="15">
        <f>SUM(E2:E3)</f>
        <v>661</v>
      </c>
      <c r="F4" s="15">
        <f>SUM(F2:F3)</f>
        <v>98</v>
      </c>
      <c r="G4" s="15">
        <f>SUM(G2:G3)</f>
        <v>38</v>
      </c>
      <c r="H4" s="15">
        <f>SUM(H2:H3)</f>
        <v>797</v>
      </c>
      <c r="I4" s="13">
        <f>(E4*100)/H4</f>
        <v>82.936010037641154</v>
      </c>
      <c r="J4" s="13">
        <f>(F4*100)/H4</f>
        <v>12.296110414052698</v>
      </c>
      <c r="K4" s="13">
        <f>(G4*100)/H4</f>
        <v>4.7678795483061478</v>
      </c>
    </row>
    <row r="5" spans="1:11">
      <c r="I5" s="18"/>
      <c r="J5" s="18"/>
      <c r="K5" s="18"/>
    </row>
    <row r="6" spans="1:11" s="3" customFormat="1">
      <c r="A6" s="1">
        <v>2012</v>
      </c>
      <c r="B6" s="2" t="s">
        <v>59</v>
      </c>
      <c r="C6" s="2" t="s">
        <v>87</v>
      </c>
      <c r="D6" s="1">
        <v>1</v>
      </c>
      <c r="E6" s="1">
        <v>250</v>
      </c>
      <c r="F6" s="1">
        <v>21</v>
      </c>
      <c r="G6" s="1">
        <v>18</v>
      </c>
      <c r="H6" s="1">
        <v>289</v>
      </c>
      <c r="I6" s="13">
        <f>(E6*100)/H6</f>
        <v>86.505190311418687</v>
      </c>
      <c r="J6" s="13">
        <f>(F6*100)/H6</f>
        <v>7.2664359861591699</v>
      </c>
      <c r="K6" s="13">
        <f>(G6*100)/H6</f>
        <v>6.2283737024221457</v>
      </c>
    </row>
    <row r="7" spans="1:11" s="3" customFormat="1">
      <c r="A7" s="1">
        <v>2012</v>
      </c>
      <c r="B7" s="2" t="s">
        <v>59</v>
      </c>
      <c r="C7" s="2" t="s">
        <v>87</v>
      </c>
      <c r="D7" s="1">
        <v>2</v>
      </c>
      <c r="E7" s="1">
        <v>281</v>
      </c>
      <c r="F7" s="1">
        <v>45</v>
      </c>
      <c r="G7" s="1">
        <v>36</v>
      </c>
      <c r="H7" s="1">
        <v>362</v>
      </c>
      <c r="I7" s="13">
        <f>(E7*100)/H7</f>
        <v>77.624309392265189</v>
      </c>
      <c r="J7" s="13">
        <f>(F7*100)/H7</f>
        <v>12.430939226519337</v>
      </c>
      <c r="K7" s="13">
        <f>(G7*100)/H7</f>
        <v>9.94475138121547</v>
      </c>
    </row>
    <row r="8" spans="1:11" s="3" customFormat="1">
      <c r="A8" s="1">
        <v>2012</v>
      </c>
      <c r="B8" s="2" t="s">
        <v>59</v>
      </c>
      <c r="C8" s="2" t="s">
        <v>87</v>
      </c>
      <c r="D8" s="1">
        <v>3</v>
      </c>
      <c r="E8" s="1">
        <v>281</v>
      </c>
      <c r="F8" s="1">
        <v>47</v>
      </c>
      <c r="G8" s="1">
        <v>28</v>
      </c>
      <c r="H8" s="1">
        <v>356</v>
      </c>
      <c r="I8" s="13">
        <f>(E8*100)/H8</f>
        <v>78.932584269662925</v>
      </c>
      <c r="J8" s="13">
        <f>(F8*100)/H8</f>
        <v>13.202247191011235</v>
      </c>
      <c r="K8" s="13">
        <f>(G8*100)/H8</f>
        <v>7.8651685393258424</v>
      </c>
    </row>
    <row r="9" spans="1:11" s="3" customFormat="1">
      <c r="A9" s="1">
        <v>2012</v>
      </c>
      <c r="B9" s="2" t="s">
        <v>59</v>
      </c>
      <c r="C9" s="2" t="s">
        <v>87</v>
      </c>
      <c r="D9" s="1">
        <v>4</v>
      </c>
      <c r="E9" s="1">
        <v>41</v>
      </c>
      <c r="F9" s="1">
        <v>5</v>
      </c>
      <c r="G9" s="1">
        <v>0</v>
      </c>
      <c r="H9" s="1">
        <v>46</v>
      </c>
      <c r="I9" s="13">
        <f>(E9*100)/H9</f>
        <v>89.130434782608702</v>
      </c>
      <c r="J9" s="13">
        <f>(F9*100)/H9</f>
        <v>10.869565217391305</v>
      </c>
      <c r="K9" s="13">
        <f>(G9*100)/H9</f>
        <v>0</v>
      </c>
    </row>
    <row r="10" spans="1:11" s="14" customFormat="1">
      <c r="A10" s="15"/>
      <c r="B10" s="16"/>
      <c r="C10" s="16" t="s">
        <v>8</v>
      </c>
      <c r="D10" s="15"/>
      <c r="E10" s="15">
        <f>SUM(E6:E9)</f>
        <v>853</v>
      </c>
      <c r="F10" s="15">
        <f>SUM(F6:F9)</f>
        <v>118</v>
      </c>
      <c r="G10" s="15">
        <f>SUM(G6:G9)</f>
        <v>82</v>
      </c>
      <c r="H10" s="15">
        <f>SUM(H6:H9)</f>
        <v>1053</v>
      </c>
      <c r="I10" s="13">
        <f>(E10*100)/H10</f>
        <v>81.006647673314333</v>
      </c>
      <c r="J10" s="13">
        <f>(F10*100)/H10</f>
        <v>11.20607787274454</v>
      </c>
      <c r="K10" s="13">
        <f>(G10*100)/H10</f>
        <v>7.7872744539411203</v>
      </c>
    </row>
    <row r="11" spans="1:11">
      <c r="I11" s="18"/>
      <c r="J11" s="18"/>
      <c r="K11" s="18"/>
    </row>
    <row r="12" spans="1:11" s="3" customFormat="1">
      <c r="A12" s="1">
        <v>2013</v>
      </c>
      <c r="B12" s="2" t="s">
        <v>59</v>
      </c>
      <c r="C12" s="2" t="s">
        <v>87</v>
      </c>
      <c r="D12" s="1">
        <v>1</v>
      </c>
      <c r="E12" s="1">
        <v>242</v>
      </c>
      <c r="F12" s="1">
        <v>20</v>
      </c>
      <c r="G12" s="1">
        <v>22</v>
      </c>
      <c r="H12" s="1">
        <v>284</v>
      </c>
      <c r="I12" s="13">
        <f>(E12*100)/H12</f>
        <v>85.211267605633807</v>
      </c>
      <c r="J12" s="13">
        <f>(F12*100)/H12</f>
        <v>7.042253521126761</v>
      </c>
      <c r="K12" s="13">
        <f>(G12*100)/H12</f>
        <v>7.746478873239437</v>
      </c>
    </row>
    <row r="13" spans="1:11" s="3" customFormat="1">
      <c r="A13" s="1">
        <v>2013</v>
      </c>
      <c r="B13" s="2" t="s">
        <v>59</v>
      </c>
      <c r="C13" s="2" t="s">
        <v>87</v>
      </c>
      <c r="D13" s="1">
        <v>2</v>
      </c>
      <c r="E13" s="1">
        <v>247</v>
      </c>
      <c r="F13" s="1">
        <v>34</v>
      </c>
      <c r="G13" s="1">
        <v>23</v>
      </c>
      <c r="H13" s="1">
        <v>304</v>
      </c>
      <c r="I13" s="13">
        <f>(E13*100)/H13</f>
        <v>81.25</v>
      </c>
      <c r="J13" s="13">
        <f>(F13*100)/H13</f>
        <v>11.184210526315789</v>
      </c>
      <c r="K13" s="13">
        <f>(G13*100)/H13</f>
        <v>7.5657894736842106</v>
      </c>
    </row>
    <row r="14" spans="1:11" s="3" customFormat="1">
      <c r="A14" s="1">
        <v>2013</v>
      </c>
      <c r="B14" s="2" t="s">
        <v>59</v>
      </c>
      <c r="C14" s="2" t="s">
        <v>87</v>
      </c>
      <c r="D14" s="1">
        <v>3</v>
      </c>
      <c r="E14" s="1">
        <v>313</v>
      </c>
      <c r="F14" s="1">
        <v>60</v>
      </c>
      <c r="G14" s="1">
        <v>44</v>
      </c>
      <c r="H14" s="1">
        <v>417</v>
      </c>
      <c r="I14" s="13">
        <f>(E14*100)/H14</f>
        <v>75.059952038369303</v>
      </c>
      <c r="J14" s="13">
        <f>(F14*100)/H14</f>
        <v>14.388489208633093</v>
      </c>
      <c r="K14" s="13">
        <f>(G14*100)/H14</f>
        <v>10.551558752997602</v>
      </c>
    </row>
    <row r="15" spans="1:11" s="3" customFormat="1">
      <c r="A15" s="1">
        <v>2013</v>
      </c>
      <c r="B15" s="2" t="s">
        <v>59</v>
      </c>
      <c r="C15" s="2" t="s">
        <v>87</v>
      </c>
      <c r="D15" s="1">
        <v>4</v>
      </c>
      <c r="E15" s="1">
        <v>246</v>
      </c>
      <c r="F15" s="1">
        <v>36</v>
      </c>
      <c r="G15" s="1">
        <v>43</v>
      </c>
      <c r="H15" s="1">
        <v>325</v>
      </c>
      <c r="I15" s="13">
        <f>(E15*100)/H15</f>
        <v>75.692307692307693</v>
      </c>
      <c r="J15" s="13">
        <f>(F15*100)/H15</f>
        <v>11.076923076923077</v>
      </c>
      <c r="K15" s="13">
        <f>(G15*100)/H15</f>
        <v>13.23076923076923</v>
      </c>
    </row>
    <row r="16" spans="1:11" s="14" customFormat="1">
      <c r="A16" s="15"/>
      <c r="B16" s="16"/>
      <c r="C16" s="16" t="s">
        <v>9</v>
      </c>
      <c r="D16" s="15"/>
      <c r="E16" s="15">
        <f>SUM(E12:E15)</f>
        <v>1048</v>
      </c>
      <c r="F16" s="15">
        <f>SUM(F12:F15)</f>
        <v>150</v>
      </c>
      <c r="G16" s="15">
        <f>SUM(G12:G15)</f>
        <v>132</v>
      </c>
      <c r="H16" s="15">
        <f>SUM(H12:H15)</f>
        <v>1330</v>
      </c>
      <c r="I16" s="13">
        <f>(E16*100)/H16</f>
        <v>78.796992481203006</v>
      </c>
      <c r="J16" s="13">
        <f>(F16*100)/H16</f>
        <v>11.278195488721805</v>
      </c>
      <c r="K16" s="13">
        <f>(G16*100)/H16</f>
        <v>9.9248120300751879</v>
      </c>
    </row>
    <row r="17" spans="1:11">
      <c r="I17" s="18"/>
      <c r="J17" s="18"/>
      <c r="K17" s="18"/>
    </row>
    <row r="18" spans="1:11" s="3" customFormat="1">
      <c r="A18" s="1">
        <v>2014</v>
      </c>
      <c r="B18" s="2" t="s">
        <v>59</v>
      </c>
      <c r="C18" s="2" t="s">
        <v>87</v>
      </c>
      <c r="D18" s="1">
        <v>1</v>
      </c>
      <c r="E18" s="1">
        <v>240</v>
      </c>
      <c r="F18" s="1">
        <v>24</v>
      </c>
      <c r="G18" s="1">
        <v>21</v>
      </c>
      <c r="H18" s="1">
        <v>285</v>
      </c>
      <c r="I18" s="13">
        <f>(E18*100)/H18</f>
        <v>84.21052631578948</v>
      </c>
      <c r="J18" s="13">
        <f>(F18*100)/H18</f>
        <v>8.4210526315789469</v>
      </c>
      <c r="K18" s="13">
        <f>(G18*100)/H18</f>
        <v>7.3684210526315788</v>
      </c>
    </row>
    <row r="19" spans="1:11" s="3" customFormat="1">
      <c r="A19" s="1">
        <v>2014</v>
      </c>
      <c r="B19" s="2" t="s">
        <v>59</v>
      </c>
      <c r="C19" s="2" t="s">
        <v>87</v>
      </c>
      <c r="D19" s="1">
        <v>2</v>
      </c>
      <c r="E19" s="1">
        <v>212</v>
      </c>
      <c r="F19" s="1">
        <v>31</v>
      </c>
      <c r="G19" s="1">
        <v>30</v>
      </c>
      <c r="H19" s="1">
        <v>273</v>
      </c>
      <c r="I19" s="13">
        <f>(E19*100)/H19</f>
        <v>77.65567765567765</v>
      </c>
      <c r="J19" s="13">
        <f>(F19*100)/H19</f>
        <v>11.355311355311356</v>
      </c>
      <c r="K19" s="13">
        <f>(G19*100)/H19</f>
        <v>10.989010989010989</v>
      </c>
    </row>
    <row r="20" spans="1:11" s="3" customFormat="1">
      <c r="A20" s="1">
        <v>2014</v>
      </c>
      <c r="B20" s="2" t="s">
        <v>59</v>
      </c>
      <c r="C20" s="2" t="s">
        <v>87</v>
      </c>
      <c r="D20" s="1">
        <v>3</v>
      </c>
      <c r="E20" s="1">
        <v>261</v>
      </c>
      <c r="F20" s="1">
        <v>46</v>
      </c>
      <c r="G20" s="1">
        <v>25</v>
      </c>
      <c r="H20" s="1">
        <v>332</v>
      </c>
      <c r="I20" s="13">
        <f>(E20*100)/H20</f>
        <v>78.614457831325296</v>
      </c>
      <c r="J20" s="13">
        <f>(F20*100)/H20</f>
        <v>13.855421686746988</v>
      </c>
      <c r="K20" s="13">
        <f>(G20*100)/H20</f>
        <v>7.5301204819277112</v>
      </c>
    </row>
    <row r="21" spans="1:11" s="3" customFormat="1">
      <c r="A21" s="1">
        <v>2014</v>
      </c>
      <c r="B21" s="2" t="s">
        <v>59</v>
      </c>
      <c r="C21" s="2" t="s">
        <v>87</v>
      </c>
      <c r="D21" s="1">
        <v>4</v>
      </c>
      <c r="E21" s="1">
        <v>317</v>
      </c>
      <c r="F21" s="1">
        <v>88</v>
      </c>
      <c r="G21" s="1">
        <v>81</v>
      </c>
      <c r="H21" s="1">
        <v>486</v>
      </c>
      <c r="I21" s="13">
        <f>(E21*100)/H21</f>
        <v>65.226337448559676</v>
      </c>
      <c r="J21" s="13">
        <f>(F21*100)/H21</f>
        <v>18.106995884773664</v>
      </c>
      <c r="K21" s="13">
        <f>(G21*100)/H21</f>
        <v>16.666666666666668</v>
      </c>
    </row>
    <row r="22" spans="1:11" s="14" customFormat="1">
      <c r="A22" s="15"/>
      <c r="B22" s="16"/>
      <c r="C22" s="16" t="s">
        <v>10</v>
      </c>
      <c r="D22" s="15"/>
      <c r="E22" s="15">
        <f>SUM(E18:E21)</f>
        <v>1030</v>
      </c>
      <c r="F22" s="15">
        <f>SUM(F18:F21)</f>
        <v>189</v>
      </c>
      <c r="G22" s="15">
        <f>SUM(G18:G21)</f>
        <v>157</v>
      </c>
      <c r="H22" s="15">
        <f>SUM(H18:H21)</f>
        <v>1376</v>
      </c>
      <c r="I22" s="13">
        <f>(E22*100)/H22</f>
        <v>74.854651162790702</v>
      </c>
      <c r="J22" s="13">
        <f>(F22*100)/H22</f>
        <v>13.73546511627907</v>
      </c>
      <c r="K22" s="13">
        <f>(G22*100)/H22</f>
        <v>11.409883720930232</v>
      </c>
    </row>
    <row r="23" spans="1:11" s="46" customFormat="1">
      <c r="C23" s="49"/>
      <c r="I23" s="35"/>
      <c r="J23" s="35"/>
      <c r="K23" s="35"/>
    </row>
    <row r="24" spans="1:11">
      <c r="A24" s="38">
        <v>2015</v>
      </c>
      <c r="B24" s="2" t="s">
        <v>59</v>
      </c>
      <c r="C24" s="2" t="s">
        <v>87</v>
      </c>
      <c r="D24">
        <v>1</v>
      </c>
      <c r="E24">
        <v>244</v>
      </c>
      <c r="F24">
        <v>25</v>
      </c>
      <c r="G24">
        <v>22</v>
      </c>
      <c r="H24">
        <v>291</v>
      </c>
      <c r="I24" s="31">
        <v>83.84</v>
      </c>
      <c r="J24" s="31">
        <v>8.59</v>
      </c>
      <c r="K24" s="31">
        <v>7.57</v>
      </c>
    </row>
    <row r="25" spans="1:11">
      <c r="A25">
        <v>2015</v>
      </c>
      <c r="B25" s="2" t="s">
        <v>59</v>
      </c>
      <c r="C25" s="2" t="s">
        <v>87</v>
      </c>
      <c r="D25">
        <v>2</v>
      </c>
      <c r="E25">
        <v>223</v>
      </c>
      <c r="F25">
        <v>43</v>
      </c>
      <c r="G25">
        <v>61</v>
      </c>
      <c r="H25">
        <v>327</v>
      </c>
      <c r="I25" s="31">
        <v>68.19</v>
      </c>
      <c r="J25" s="31">
        <v>13.14</v>
      </c>
      <c r="K25" s="31">
        <v>18.670000000000002</v>
      </c>
    </row>
    <row r="26" spans="1:11">
      <c r="A26">
        <v>2015</v>
      </c>
      <c r="B26" s="2" t="s">
        <v>59</v>
      </c>
      <c r="C26" s="2" t="s">
        <v>87</v>
      </c>
      <c r="D26">
        <v>3</v>
      </c>
      <c r="E26">
        <v>239</v>
      </c>
      <c r="F26">
        <v>42</v>
      </c>
      <c r="G26">
        <v>46</v>
      </c>
      <c r="H26">
        <v>327</v>
      </c>
      <c r="I26" s="31">
        <v>73.08</v>
      </c>
      <c r="J26" s="31">
        <v>12.84</v>
      </c>
      <c r="K26" s="31">
        <v>14.08</v>
      </c>
    </row>
    <row r="27" spans="1:11">
      <c r="A27">
        <v>2015</v>
      </c>
      <c r="B27" s="2" t="s">
        <v>59</v>
      </c>
      <c r="C27" s="2" t="s">
        <v>87</v>
      </c>
      <c r="D27">
        <v>4</v>
      </c>
      <c r="E27">
        <v>274</v>
      </c>
      <c r="F27">
        <v>64</v>
      </c>
      <c r="G27">
        <v>36</v>
      </c>
      <c r="H27">
        <v>374</v>
      </c>
      <c r="I27" s="31">
        <v>73.260000000000005</v>
      </c>
      <c r="J27" s="31">
        <v>17.11</v>
      </c>
      <c r="K27" s="31">
        <v>9.6300000000000008</v>
      </c>
    </row>
    <row r="28" spans="1:11" s="32" customFormat="1">
      <c r="C28" s="32" t="s">
        <v>119</v>
      </c>
      <c r="E28" s="32">
        <f>SUM(E24:E27)</f>
        <v>980</v>
      </c>
      <c r="F28" s="32">
        <f>SUM(F24:F27)</f>
        <v>174</v>
      </c>
      <c r="G28" s="32">
        <f>SUM(G24:G27)</f>
        <v>165</v>
      </c>
      <c r="H28" s="32">
        <f>SUM(H24:H27)</f>
        <v>1319</v>
      </c>
      <c r="I28" s="37">
        <f>(100*E28)/H28</f>
        <v>74.298711144806674</v>
      </c>
      <c r="J28" s="37">
        <f>(100*F28)/H28</f>
        <v>13.191811978771797</v>
      </c>
      <c r="K28" s="37">
        <f>(G28*100)/H28</f>
        <v>12.509476876421532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"/>
  <sheetViews>
    <sheetView zoomScale="70" zoomScaleNormal="70" zoomScalePageLayoutView="70" workbookViewId="0">
      <selection activeCell="E49" sqref="E49:K49"/>
    </sheetView>
  </sheetViews>
  <sheetFormatPr baseColWidth="10" defaultColWidth="11.5" defaultRowHeight="14" x14ac:dyDescent="0"/>
  <cols>
    <col min="3" max="3" width="83.5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85</v>
      </c>
      <c r="D2" s="1">
        <v>1</v>
      </c>
      <c r="E2" s="1">
        <v>112</v>
      </c>
      <c r="F2" s="1">
        <v>19</v>
      </c>
      <c r="G2" s="1">
        <v>57</v>
      </c>
      <c r="H2" s="1">
        <v>188</v>
      </c>
      <c r="I2" s="13">
        <f t="shared" ref="I2:I8" si="0">(E2*100)/H2</f>
        <v>59.574468085106382</v>
      </c>
      <c r="J2" s="13">
        <f t="shared" ref="J2:J8" si="1">(F2*100)/H2</f>
        <v>10.106382978723405</v>
      </c>
      <c r="K2" s="13">
        <f t="shared" ref="K2:K8" si="2">(G2*100)/H2</f>
        <v>30.319148936170212</v>
      </c>
    </row>
    <row r="3" spans="1:11" s="3" customFormat="1">
      <c r="A3" s="1">
        <v>2011</v>
      </c>
      <c r="B3" s="2" t="s">
        <v>59</v>
      </c>
      <c r="C3" s="2" t="s">
        <v>85</v>
      </c>
      <c r="D3" s="1">
        <v>2</v>
      </c>
      <c r="E3" s="1">
        <v>111</v>
      </c>
      <c r="F3" s="1">
        <v>22</v>
      </c>
      <c r="G3" s="1">
        <v>17</v>
      </c>
      <c r="H3" s="1">
        <v>150</v>
      </c>
      <c r="I3" s="13">
        <f t="shared" si="0"/>
        <v>74</v>
      </c>
      <c r="J3" s="13">
        <f t="shared" si="1"/>
        <v>14.666666666666666</v>
      </c>
      <c r="K3" s="13">
        <f t="shared" si="2"/>
        <v>11.333333333333334</v>
      </c>
    </row>
    <row r="4" spans="1:11" s="3" customFormat="1">
      <c r="A4" s="1">
        <v>2011</v>
      </c>
      <c r="B4" s="2" t="s">
        <v>59</v>
      </c>
      <c r="C4" s="2" t="s">
        <v>85</v>
      </c>
      <c r="D4" s="1">
        <v>3</v>
      </c>
      <c r="E4" s="1">
        <v>110</v>
      </c>
      <c r="F4" s="1">
        <v>11</v>
      </c>
      <c r="G4" s="1">
        <v>48</v>
      </c>
      <c r="H4" s="1">
        <v>169</v>
      </c>
      <c r="I4" s="13">
        <f t="shared" si="0"/>
        <v>65.088757396449708</v>
      </c>
      <c r="J4" s="13">
        <f t="shared" si="1"/>
        <v>6.5088757396449708</v>
      </c>
      <c r="K4" s="13">
        <f t="shared" si="2"/>
        <v>28.402366863905325</v>
      </c>
    </row>
    <row r="5" spans="1:11" s="3" customFormat="1">
      <c r="A5" s="1">
        <v>2011</v>
      </c>
      <c r="B5" s="2" t="s">
        <v>59</v>
      </c>
      <c r="C5" s="2" t="s">
        <v>85</v>
      </c>
      <c r="D5" s="1">
        <v>4</v>
      </c>
      <c r="E5" s="1">
        <v>29</v>
      </c>
      <c r="F5" s="1">
        <v>6</v>
      </c>
      <c r="G5" s="1">
        <v>32</v>
      </c>
      <c r="H5" s="1">
        <v>67</v>
      </c>
      <c r="I5" s="13">
        <f t="shared" si="0"/>
        <v>43.28358208955224</v>
      </c>
      <c r="J5" s="13">
        <f t="shared" si="1"/>
        <v>8.9552238805970141</v>
      </c>
      <c r="K5" s="13">
        <f t="shared" si="2"/>
        <v>47.761194029850749</v>
      </c>
    </row>
    <row r="6" spans="1:11" s="3" customFormat="1">
      <c r="A6" s="1">
        <v>2011</v>
      </c>
      <c r="B6" s="2" t="s">
        <v>59</v>
      </c>
      <c r="C6" s="2" t="s">
        <v>86</v>
      </c>
      <c r="D6" s="1">
        <v>1</v>
      </c>
      <c r="E6" s="1">
        <v>75</v>
      </c>
      <c r="F6" s="1">
        <v>4</v>
      </c>
      <c r="G6" s="1">
        <v>9</v>
      </c>
      <c r="H6" s="1">
        <v>88</v>
      </c>
      <c r="I6" s="13">
        <f t="shared" si="0"/>
        <v>85.227272727272734</v>
      </c>
      <c r="J6" s="13">
        <f t="shared" si="1"/>
        <v>4.5454545454545459</v>
      </c>
      <c r="K6" s="13">
        <f t="shared" si="2"/>
        <v>10.227272727272727</v>
      </c>
    </row>
    <row r="7" spans="1:11" s="3" customFormat="1">
      <c r="A7" s="1">
        <v>2011</v>
      </c>
      <c r="B7" s="2" t="s">
        <v>59</v>
      </c>
      <c r="C7" s="2" t="s">
        <v>86</v>
      </c>
      <c r="D7" s="1">
        <v>2</v>
      </c>
      <c r="E7" s="1">
        <v>55</v>
      </c>
      <c r="F7" s="1">
        <v>11</v>
      </c>
      <c r="G7" s="1">
        <v>6</v>
      </c>
      <c r="H7" s="1">
        <v>72</v>
      </c>
      <c r="I7" s="13">
        <f t="shared" si="0"/>
        <v>76.388888888888886</v>
      </c>
      <c r="J7" s="13">
        <f t="shared" si="1"/>
        <v>15.277777777777779</v>
      </c>
      <c r="K7" s="13">
        <f t="shared" si="2"/>
        <v>8.3333333333333339</v>
      </c>
    </row>
    <row r="8" spans="1:11" s="3" customFormat="1">
      <c r="A8" s="1">
        <v>2011</v>
      </c>
      <c r="B8" s="2" t="s">
        <v>59</v>
      </c>
      <c r="C8" s="2" t="s">
        <v>86</v>
      </c>
      <c r="D8" s="1">
        <v>3</v>
      </c>
      <c r="E8" s="1">
        <v>35</v>
      </c>
      <c r="F8" s="1">
        <v>13</v>
      </c>
      <c r="G8" s="1">
        <v>7</v>
      </c>
      <c r="H8" s="1">
        <v>55</v>
      </c>
      <c r="I8" s="13">
        <f t="shared" si="0"/>
        <v>63.636363636363633</v>
      </c>
      <c r="J8" s="13">
        <f t="shared" si="1"/>
        <v>23.636363636363637</v>
      </c>
      <c r="K8" s="13">
        <f t="shared" si="2"/>
        <v>12.727272727272727</v>
      </c>
    </row>
    <row r="9" spans="1:11" s="14" customFormat="1">
      <c r="A9" s="15"/>
      <c r="B9" s="16"/>
      <c r="C9" s="16" t="s">
        <v>7</v>
      </c>
      <c r="D9" s="15"/>
      <c r="E9" s="15">
        <f>SUM(E2:E8)</f>
        <v>527</v>
      </c>
      <c r="F9" s="15">
        <f>SUM(F2:F8)</f>
        <v>86</v>
      </c>
      <c r="G9" s="15">
        <f>SUM(G2:G8)</f>
        <v>176</v>
      </c>
      <c r="H9" s="15">
        <f>SUM(H2:H8)</f>
        <v>789</v>
      </c>
      <c r="I9" s="13">
        <f>(E9*100)/H9</f>
        <v>66.793409378960703</v>
      </c>
      <c r="J9" s="13">
        <f>(F9*100)/H9</f>
        <v>10.899873257287705</v>
      </c>
      <c r="K9" s="13">
        <f>(G9*100)/H9</f>
        <v>22.306717363751584</v>
      </c>
    </row>
    <row r="10" spans="1:11">
      <c r="I10" s="18"/>
      <c r="J10" s="18"/>
      <c r="K10" s="18"/>
    </row>
    <row r="11" spans="1:11" s="3" customFormat="1">
      <c r="A11" s="1">
        <v>2012</v>
      </c>
      <c r="B11" s="2" t="s">
        <v>59</v>
      </c>
      <c r="C11" s="2" t="s">
        <v>85</v>
      </c>
      <c r="D11" s="1">
        <v>1</v>
      </c>
      <c r="E11" s="1">
        <v>123</v>
      </c>
      <c r="F11" s="1">
        <v>14</v>
      </c>
      <c r="G11" s="1">
        <v>52</v>
      </c>
      <c r="H11" s="1">
        <v>189</v>
      </c>
      <c r="I11" s="13">
        <f t="shared" ref="I11:I18" si="3">(E11*100)/H11</f>
        <v>65.079365079365076</v>
      </c>
      <c r="J11" s="13">
        <f t="shared" ref="J11:J18" si="4">(F11*100)/H11</f>
        <v>7.4074074074074074</v>
      </c>
      <c r="K11" s="13">
        <f t="shared" ref="K11:K18" si="5">(G11*100)/H11</f>
        <v>27.513227513227513</v>
      </c>
    </row>
    <row r="12" spans="1:11" s="3" customFormat="1">
      <c r="A12" s="1">
        <v>2012</v>
      </c>
      <c r="B12" s="2" t="s">
        <v>59</v>
      </c>
      <c r="C12" s="2" t="s">
        <v>85</v>
      </c>
      <c r="D12" s="1">
        <v>2</v>
      </c>
      <c r="E12" s="1">
        <v>115</v>
      </c>
      <c r="F12" s="1">
        <v>12</v>
      </c>
      <c r="G12" s="1">
        <v>13</v>
      </c>
      <c r="H12" s="1">
        <v>140</v>
      </c>
      <c r="I12" s="13">
        <f t="shared" si="3"/>
        <v>82.142857142857139</v>
      </c>
      <c r="J12" s="13">
        <f t="shared" si="4"/>
        <v>8.5714285714285712</v>
      </c>
      <c r="K12" s="13">
        <f t="shared" si="5"/>
        <v>9.2857142857142865</v>
      </c>
    </row>
    <row r="13" spans="1:11" s="3" customFormat="1">
      <c r="A13" s="1">
        <v>2012</v>
      </c>
      <c r="B13" s="2" t="s">
        <v>59</v>
      </c>
      <c r="C13" s="2" t="s">
        <v>85</v>
      </c>
      <c r="D13" s="1">
        <v>3</v>
      </c>
      <c r="E13" s="1">
        <v>103</v>
      </c>
      <c r="F13" s="1">
        <v>26</v>
      </c>
      <c r="G13" s="1">
        <v>26</v>
      </c>
      <c r="H13" s="1">
        <v>155</v>
      </c>
      <c r="I13" s="13">
        <f t="shared" si="3"/>
        <v>66.451612903225808</v>
      </c>
      <c r="J13" s="13">
        <f t="shared" si="4"/>
        <v>16.774193548387096</v>
      </c>
      <c r="K13" s="13">
        <f t="shared" si="5"/>
        <v>16.774193548387096</v>
      </c>
    </row>
    <row r="14" spans="1:11" s="3" customFormat="1">
      <c r="A14" s="1">
        <v>2012</v>
      </c>
      <c r="B14" s="2" t="s">
        <v>59</v>
      </c>
      <c r="C14" s="2" t="s">
        <v>85</v>
      </c>
      <c r="D14" s="1">
        <v>4</v>
      </c>
      <c r="E14" s="1">
        <v>141</v>
      </c>
      <c r="F14" s="1">
        <v>25</v>
      </c>
      <c r="G14" s="1">
        <v>48</v>
      </c>
      <c r="H14" s="1">
        <v>214</v>
      </c>
      <c r="I14" s="13">
        <f t="shared" si="3"/>
        <v>65.887850467289724</v>
      </c>
      <c r="J14" s="13">
        <f t="shared" si="4"/>
        <v>11.682242990654206</v>
      </c>
      <c r="K14" s="13">
        <f t="shared" si="5"/>
        <v>22.429906542056074</v>
      </c>
    </row>
    <row r="15" spans="1:11" s="3" customFormat="1">
      <c r="A15" s="1">
        <v>2012</v>
      </c>
      <c r="B15" s="2" t="s">
        <v>59</v>
      </c>
      <c r="C15" s="2" t="s">
        <v>86</v>
      </c>
      <c r="D15" s="1">
        <v>1</v>
      </c>
      <c r="E15" s="1">
        <v>80</v>
      </c>
      <c r="F15" s="1">
        <v>9</v>
      </c>
      <c r="G15" s="1">
        <v>13</v>
      </c>
      <c r="H15" s="1">
        <v>102</v>
      </c>
      <c r="I15" s="13">
        <f t="shared" si="3"/>
        <v>78.431372549019613</v>
      </c>
      <c r="J15" s="13">
        <f t="shared" si="4"/>
        <v>8.8235294117647065</v>
      </c>
      <c r="K15" s="13">
        <f t="shared" si="5"/>
        <v>12.745098039215685</v>
      </c>
    </row>
    <row r="16" spans="1:11" s="3" customFormat="1">
      <c r="A16" s="1">
        <v>2012</v>
      </c>
      <c r="B16" s="2" t="s">
        <v>59</v>
      </c>
      <c r="C16" s="2" t="s">
        <v>86</v>
      </c>
      <c r="D16" s="1">
        <v>2</v>
      </c>
      <c r="E16" s="1">
        <v>60</v>
      </c>
      <c r="F16" s="1">
        <v>6</v>
      </c>
      <c r="G16" s="1">
        <v>6</v>
      </c>
      <c r="H16" s="1">
        <v>72</v>
      </c>
      <c r="I16" s="13">
        <f t="shared" si="3"/>
        <v>83.333333333333329</v>
      </c>
      <c r="J16" s="13">
        <f t="shared" si="4"/>
        <v>8.3333333333333339</v>
      </c>
      <c r="K16" s="13">
        <f t="shared" si="5"/>
        <v>8.3333333333333339</v>
      </c>
    </row>
    <row r="17" spans="1:11" s="3" customFormat="1">
      <c r="A17" s="1">
        <v>2012</v>
      </c>
      <c r="B17" s="2" t="s">
        <v>59</v>
      </c>
      <c r="C17" s="2" t="s">
        <v>86</v>
      </c>
      <c r="D17" s="1">
        <v>3</v>
      </c>
      <c r="E17" s="1">
        <v>46</v>
      </c>
      <c r="F17" s="1">
        <v>18</v>
      </c>
      <c r="G17" s="1">
        <v>6</v>
      </c>
      <c r="H17" s="1">
        <v>70</v>
      </c>
      <c r="I17" s="13">
        <f t="shared" si="3"/>
        <v>65.714285714285708</v>
      </c>
      <c r="J17" s="13">
        <f t="shared" si="4"/>
        <v>25.714285714285715</v>
      </c>
      <c r="K17" s="13">
        <f t="shared" si="5"/>
        <v>8.5714285714285712</v>
      </c>
    </row>
    <row r="18" spans="1:11" s="3" customFormat="1">
      <c r="A18" s="1">
        <v>2012</v>
      </c>
      <c r="B18" s="2" t="s">
        <v>59</v>
      </c>
      <c r="C18" s="2" t="s">
        <v>86</v>
      </c>
      <c r="D18" s="1">
        <v>4</v>
      </c>
      <c r="E18" s="1">
        <v>35</v>
      </c>
      <c r="F18" s="1">
        <v>13</v>
      </c>
      <c r="G18" s="1">
        <v>29</v>
      </c>
      <c r="H18" s="1">
        <v>77</v>
      </c>
      <c r="I18" s="13">
        <f t="shared" si="3"/>
        <v>45.454545454545453</v>
      </c>
      <c r="J18" s="13">
        <f t="shared" si="4"/>
        <v>16.883116883116884</v>
      </c>
      <c r="K18" s="13">
        <f t="shared" si="5"/>
        <v>37.662337662337663</v>
      </c>
    </row>
    <row r="19" spans="1:11" s="14" customFormat="1">
      <c r="A19" s="15"/>
      <c r="B19" s="16"/>
      <c r="C19" s="16" t="s">
        <v>8</v>
      </c>
      <c r="D19" s="15"/>
      <c r="E19" s="15">
        <f>SUM(E11:E18)</f>
        <v>703</v>
      </c>
      <c r="F19" s="15">
        <f>SUM(F11:F18)</f>
        <v>123</v>
      </c>
      <c r="G19" s="15">
        <f>SUM(G11:G18)</f>
        <v>193</v>
      </c>
      <c r="H19" s="15">
        <f>SUM(H11:H18)</f>
        <v>1019</v>
      </c>
      <c r="I19" s="13">
        <f>(E19*100)/H19</f>
        <v>68.989205103042195</v>
      </c>
      <c r="J19" s="13">
        <f>(F19*100)/H19</f>
        <v>12.070657507360156</v>
      </c>
      <c r="K19" s="13">
        <f>(G19*100)/H19</f>
        <v>18.940137389597645</v>
      </c>
    </row>
    <row r="20" spans="1:11">
      <c r="I20" s="18"/>
      <c r="J20" s="18"/>
      <c r="K20" s="18"/>
    </row>
    <row r="21" spans="1:11" s="3" customFormat="1">
      <c r="A21" s="1">
        <v>2013</v>
      </c>
      <c r="B21" s="2" t="s">
        <v>59</v>
      </c>
      <c r="C21" s="2" t="s">
        <v>85</v>
      </c>
      <c r="D21" s="1">
        <v>1</v>
      </c>
      <c r="E21" s="1">
        <v>129</v>
      </c>
      <c r="F21" s="1">
        <v>14</v>
      </c>
      <c r="G21" s="1">
        <v>30</v>
      </c>
      <c r="H21" s="1">
        <v>173</v>
      </c>
      <c r="I21" s="13">
        <f t="shared" ref="I21:I28" si="6">(E21*100)/H21</f>
        <v>74.566473988439313</v>
      </c>
      <c r="J21" s="13">
        <f t="shared" ref="J21:J28" si="7">(F21*100)/H21</f>
        <v>8.0924855491329488</v>
      </c>
      <c r="K21" s="13">
        <f t="shared" ref="K21:K28" si="8">(G21*100)/H21</f>
        <v>17.341040462427745</v>
      </c>
    </row>
    <row r="22" spans="1:11" s="3" customFormat="1">
      <c r="A22" s="1">
        <v>2013</v>
      </c>
      <c r="B22" s="2" t="s">
        <v>59</v>
      </c>
      <c r="C22" s="2" t="s">
        <v>85</v>
      </c>
      <c r="D22" s="1">
        <v>2</v>
      </c>
      <c r="E22" s="1">
        <v>116</v>
      </c>
      <c r="F22" s="1">
        <v>14</v>
      </c>
      <c r="G22" s="1">
        <v>16</v>
      </c>
      <c r="H22" s="1">
        <v>146</v>
      </c>
      <c r="I22" s="13">
        <f t="shared" si="6"/>
        <v>79.452054794520549</v>
      </c>
      <c r="J22" s="13">
        <f t="shared" si="7"/>
        <v>9.5890410958904102</v>
      </c>
      <c r="K22" s="13">
        <f t="shared" si="8"/>
        <v>10.95890410958904</v>
      </c>
    </row>
    <row r="23" spans="1:11" s="3" customFormat="1">
      <c r="A23" s="1">
        <v>2013</v>
      </c>
      <c r="B23" s="2" t="s">
        <v>59</v>
      </c>
      <c r="C23" s="2" t="s">
        <v>85</v>
      </c>
      <c r="D23" s="1">
        <v>3</v>
      </c>
      <c r="E23" s="1">
        <v>118</v>
      </c>
      <c r="F23" s="1">
        <v>12</v>
      </c>
      <c r="G23" s="1">
        <v>33</v>
      </c>
      <c r="H23" s="1">
        <v>163</v>
      </c>
      <c r="I23" s="13">
        <f t="shared" si="6"/>
        <v>72.392638036809814</v>
      </c>
      <c r="J23" s="13">
        <f t="shared" si="7"/>
        <v>7.3619631901840492</v>
      </c>
      <c r="K23" s="13">
        <f t="shared" si="8"/>
        <v>20.245398773006134</v>
      </c>
    </row>
    <row r="24" spans="1:11" s="3" customFormat="1">
      <c r="A24" s="1">
        <v>2013</v>
      </c>
      <c r="B24" s="2" t="s">
        <v>59</v>
      </c>
      <c r="C24" s="2" t="s">
        <v>85</v>
      </c>
      <c r="D24" s="1">
        <v>4</v>
      </c>
      <c r="E24" s="1">
        <v>168</v>
      </c>
      <c r="F24" s="1">
        <v>39</v>
      </c>
      <c r="G24" s="1">
        <v>51</v>
      </c>
      <c r="H24" s="1">
        <v>258</v>
      </c>
      <c r="I24" s="13">
        <f t="shared" si="6"/>
        <v>65.116279069767444</v>
      </c>
      <c r="J24" s="13">
        <f t="shared" si="7"/>
        <v>15.116279069767442</v>
      </c>
      <c r="K24" s="13">
        <f t="shared" si="8"/>
        <v>19.767441860465116</v>
      </c>
    </row>
    <row r="25" spans="1:11" s="3" customFormat="1">
      <c r="A25" s="1">
        <v>2013</v>
      </c>
      <c r="B25" s="2" t="s">
        <v>59</v>
      </c>
      <c r="C25" s="2" t="s">
        <v>86</v>
      </c>
      <c r="D25" s="1">
        <v>1</v>
      </c>
      <c r="E25" s="1">
        <v>63</v>
      </c>
      <c r="F25" s="1">
        <v>10</v>
      </c>
      <c r="G25" s="1">
        <v>10</v>
      </c>
      <c r="H25" s="1">
        <v>83</v>
      </c>
      <c r="I25" s="13">
        <f t="shared" si="6"/>
        <v>75.903614457831324</v>
      </c>
      <c r="J25" s="13">
        <f t="shared" si="7"/>
        <v>12.048192771084338</v>
      </c>
      <c r="K25" s="13">
        <f t="shared" si="8"/>
        <v>12.048192771084338</v>
      </c>
    </row>
    <row r="26" spans="1:11" s="3" customFormat="1">
      <c r="A26" s="1">
        <v>2013</v>
      </c>
      <c r="B26" s="2" t="s">
        <v>59</v>
      </c>
      <c r="C26" s="2" t="s">
        <v>86</v>
      </c>
      <c r="D26" s="1">
        <v>2</v>
      </c>
      <c r="E26" s="1">
        <v>59</v>
      </c>
      <c r="F26" s="1">
        <v>11</v>
      </c>
      <c r="G26" s="1">
        <v>10</v>
      </c>
      <c r="H26" s="1">
        <v>80</v>
      </c>
      <c r="I26" s="13">
        <f t="shared" si="6"/>
        <v>73.75</v>
      </c>
      <c r="J26" s="13">
        <f t="shared" si="7"/>
        <v>13.75</v>
      </c>
      <c r="K26" s="13">
        <f t="shared" si="8"/>
        <v>12.5</v>
      </c>
    </row>
    <row r="27" spans="1:11" s="3" customFormat="1">
      <c r="A27" s="1">
        <v>2013</v>
      </c>
      <c r="B27" s="2" t="s">
        <v>59</v>
      </c>
      <c r="C27" s="2" t="s">
        <v>86</v>
      </c>
      <c r="D27" s="1">
        <v>3</v>
      </c>
      <c r="E27" s="1">
        <v>39</v>
      </c>
      <c r="F27" s="1">
        <v>8</v>
      </c>
      <c r="G27" s="1">
        <v>12</v>
      </c>
      <c r="H27" s="1">
        <v>59</v>
      </c>
      <c r="I27" s="13">
        <f t="shared" si="6"/>
        <v>66.101694915254242</v>
      </c>
      <c r="J27" s="13">
        <f t="shared" si="7"/>
        <v>13.559322033898304</v>
      </c>
      <c r="K27" s="13">
        <f t="shared" si="8"/>
        <v>20.338983050847457</v>
      </c>
    </row>
    <row r="28" spans="1:11" s="3" customFormat="1">
      <c r="A28" s="1">
        <v>2013</v>
      </c>
      <c r="B28" s="2" t="s">
        <v>59</v>
      </c>
      <c r="C28" s="2" t="s">
        <v>86</v>
      </c>
      <c r="D28" s="1">
        <v>4</v>
      </c>
      <c r="E28" s="1">
        <v>58</v>
      </c>
      <c r="F28" s="1">
        <v>28</v>
      </c>
      <c r="G28" s="1">
        <v>28</v>
      </c>
      <c r="H28" s="1">
        <v>114</v>
      </c>
      <c r="I28" s="13">
        <f t="shared" si="6"/>
        <v>50.877192982456137</v>
      </c>
      <c r="J28" s="13">
        <f t="shared" si="7"/>
        <v>24.561403508771932</v>
      </c>
      <c r="K28" s="13">
        <f t="shared" si="8"/>
        <v>24.561403508771932</v>
      </c>
    </row>
    <row r="29" spans="1:11" s="14" customFormat="1">
      <c r="A29" s="15"/>
      <c r="B29" s="16"/>
      <c r="C29" s="16" t="s">
        <v>9</v>
      </c>
      <c r="D29" s="15"/>
      <c r="E29" s="15">
        <f>SUM(E21:E28)</f>
        <v>750</v>
      </c>
      <c r="F29" s="15">
        <f>SUM(F21:F28)</f>
        <v>136</v>
      </c>
      <c r="G29" s="15">
        <f>SUM(G21:G28)</f>
        <v>190</v>
      </c>
      <c r="H29" s="15">
        <f>SUM(H21:H28)</f>
        <v>1076</v>
      </c>
      <c r="I29" s="13">
        <f>(E29*100)/H29</f>
        <v>69.702602230483265</v>
      </c>
      <c r="J29" s="13">
        <f>(F29*100)/H29</f>
        <v>12.639405204460967</v>
      </c>
      <c r="K29" s="13">
        <f>(G29*100)/H29</f>
        <v>17.657992565055761</v>
      </c>
    </row>
    <row r="30" spans="1:11">
      <c r="I30" s="18"/>
      <c r="J30" s="18"/>
      <c r="K30" s="18"/>
    </row>
    <row r="31" spans="1:11" s="3" customFormat="1">
      <c r="A31" s="1">
        <v>2014</v>
      </c>
      <c r="B31" s="2" t="s">
        <v>59</v>
      </c>
      <c r="C31" s="2" t="s">
        <v>85</v>
      </c>
      <c r="D31" s="1">
        <v>1</v>
      </c>
      <c r="E31" s="1">
        <v>111</v>
      </c>
      <c r="F31" s="1">
        <v>11</v>
      </c>
      <c r="G31" s="1">
        <v>44</v>
      </c>
      <c r="H31" s="1">
        <v>166</v>
      </c>
      <c r="I31" s="13">
        <f t="shared" ref="I31:I38" si="9">(E31*100)/H31</f>
        <v>66.867469879518069</v>
      </c>
      <c r="J31" s="13">
        <f t="shared" ref="J31:J38" si="10">(F31*100)/H31</f>
        <v>6.6265060240963853</v>
      </c>
      <c r="K31" s="13">
        <f t="shared" ref="K31:K38" si="11">(G31*100)/H31</f>
        <v>26.506024096385541</v>
      </c>
    </row>
    <row r="32" spans="1:11" s="3" customFormat="1">
      <c r="A32" s="1">
        <v>2014</v>
      </c>
      <c r="B32" s="2" t="s">
        <v>59</v>
      </c>
      <c r="C32" s="2" t="s">
        <v>85</v>
      </c>
      <c r="D32" s="1">
        <v>2</v>
      </c>
      <c r="E32" s="1">
        <v>137</v>
      </c>
      <c r="F32" s="1">
        <v>14</v>
      </c>
      <c r="G32" s="1">
        <v>20</v>
      </c>
      <c r="H32" s="1">
        <v>171</v>
      </c>
      <c r="I32" s="13">
        <f t="shared" si="9"/>
        <v>80.116959064327489</v>
      </c>
      <c r="J32" s="13">
        <f t="shared" si="10"/>
        <v>8.1871345029239766</v>
      </c>
      <c r="K32" s="13">
        <f t="shared" si="11"/>
        <v>11.695906432748538</v>
      </c>
    </row>
    <row r="33" spans="1:11" s="3" customFormat="1">
      <c r="A33" s="1">
        <v>2014</v>
      </c>
      <c r="B33" s="2" t="s">
        <v>59</v>
      </c>
      <c r="C33" s="2" t="s">
        <v>85</v>
      </c>
      <c r="D33" s="1">
        <v>3</v>
      </c>
      <c r="E33" s="1">
        <v>116</v>
      </c>
      <c r="F33" s="1">
        <v>24</v>
      </c>
      <c r="G33" s="1">
        <v>35</v>
      </c>
      <c r="H33" s="1">
        <v>175</v>
      </c>
      <c r="I33" s="13">
        <f t="shared" si="9"/>
        <v>66.285714285714292</v>
      </c>
      <c r="J33" s="13">
        <f t="shared" si="10"/>
        <v>13.714285714285714</v>
      </c>
      <c r="K33" s="13">
        <f t="shared" si="11"/>
        <v>20</v>
      </c>
    </row>
    <row r="34" spans="1:11" s="3" customFormat="1">
      <c r="A34" s="1">
        <v>2014</v>
      </c>
      <c r="B34" s="2" t="s">
        <v>59</v>
      </c>
      <c r="C34" s="2" t="s">
        <v>85</v>
      </c>
      <c r="D34" s="1">
        <v>4</v>
      </c>
      <c r="E34" s="1">
        <v>173</v>
      </c>
      <c r="F34" s="1">
        <v>32</v>
      </c>
      <c r="G34" s="1">
        <v>51</v>
      </c>
      <c r="H34" s="1">
        <v>256</v>
      </c>
      <c r="I34" s="13">
        <f t="shared" si="9"/>
        <v>67.578125</v>
      </c>
      <c r="J34" s="13">
        <f t="shared" si="10"/>
        <v>12.5</v>
      </c>
      <c r="K34" s="13">
        <f t="shared" si="11"/>
        <v>19.921875</v>
      </c>
    </row>
    <row r="35" spans="1:11" s="3" customFormat="1">
      <c r="A35" s="1">
        <v>2014</v>
      </c>
      <c r="B35" s="2" t="s">
        <v>59</v>
      </c>
      <c r="C35" s="2" t="s">
        <v>86</v>
      </c>
      <c r="D35" s="1">
        <v>1</v>
      </c>
      <c r="E35" s="1">
        <v>66</v>
      </c>
      <c r="F35" s="1">
        <v>11</v>
      </c>
      <c r="G35" s="1">
        <v>11</v>
      </c>
      <c r="H35" s="1">
        <v>88</v>
      </c>
      <c r="I35" s="13">
        <f t="shared" si="9"/>
        <v>75</v>
      </c>
      <c r="J35" s="13">
        <f t="shared" si="10"/>
        <v>12.5</v>
      </c>
      <c r="K35" s="13">
        <f t="shared" si="11"/>
        <v>12.5</v>
      </c>
    </row>
    <row r="36" spans="1:11" s="3" customFormat="1">
      <c r="A36" s="1">
        <v>2014</v>
      </c>
      <c r="B36" s="2" t="s">
        <v>59</v>
      </c>
      <c r="C36" s="2" t="s">
        <v>86</v>
      </c>
      <c r="D36" s="1">
        <v>2</v>
      </c>
      <c r="E36" s="1">
        <v>61</v>
      </c>
      <c r="F36" s="1">
        <v>11</v>
      </c>
      <c r="G36" s="1">
        <v>9</v>
      </c>
      <c r="H36" s="1">
        <v>81</v>
      </c>
      <c r="I36" s="13">
        <f t="shared" si="9"/>
        <v>75.308641975308646</v>
      </c>
      <c r="J36" s="13">
        <f t="shared" si="10"/>
        <v>13.580246913580247</v>
      </c>
      <c r="K36" s="13">
        <f t="shared" si="11"/>
        <v>11.111111111111111</v>
      </c>
    </row>
    <row r="37" spans="1:11" s="3" customFormat="1">
      <c r="A37" s="1">
        <v>2014</v>
      </c>
      <c r="B37" s="2" t="s">
        <v>59</v>
      </c>
      <c r="C37" s="2" t="s">
        <v>86</v>
      </c>
      <c r="D37" s="1">
        <v>3</v>
      </c>
      <c r="E37" s="1">
        <v>49</v>
      </c>
      <c r="F37" s="1">
        <v>11</v>
      </c>
      <c r="G37" s="1">
        <v>7</v>
      </c>
      <c r="H37" s="1">
        <v>67</v>
      </c>
      <c r="I37" s="13">
        <f t="shared" si="9"/>
        <v>73.134328358208961</v>
      </c>
      <c r="J37" s="13">
        <f t="shared" si="10"/>
        <v>16.417910447761194</v>
      </c>
      <c r="K37" s="13">
        <f t="shared" si="11"/>
        <v>10.447761194029852</v>
      </c>
    </row>
    <row r="38" spans="1:11" s="3" customFormat="1">
      <c r="A38" s="1">
        <v>2014</v>
      </c>
      <c r="B38" s="2" t="s">
        <v>59</v>
      </c>
      <c r="C38" s="2" t="s">
        <v>86</v>
      </c>
      <c r="D38" s="1">
        <v>4</v>
      </c>
      <c r="E38" s="1">
        <v>60</v>
      </c>
      <c r="F38" s="1">
        <v>17</v>
      </c>
      <c r="G38" s="1">
        <v>34</v>
      </c>
      <c r="H38" s="1">
        <v>111</v>
      </c>
      <c r="I38" s="13">
        <f t="shared" si="9"/>
        <v>54.054054054054056</v>
      </c>
      <c r="J38" s="13">
        <f t="shared" si="10"/>
        <v>15.315315315315315</v>
      </c>
      <c r="K38" s="13">
        <f t="shared" si="11"/>
        <v>30.63063063063063</v>
      </c>
    </row>
    <row r="39" spans="1:11" s="14" customFormat="1">
      <c r="A39" s="15"/>
      <c r="B39" s="16"/>
      <c r="C39" s="16" t="s">
        <v>10</v>
      </c>
      <c r="D39" s="15"/>
      <c r="E39" s="15">
        <f>SUM(E31:E38)</f>
        <v>773</v>
      </c>
      <c r="F39" s="15">
        <f>SUM(F31:F38)</f>
        <v>131</v>
      </c>
      <c r="G39" s="15">
        <f>SUM(G31:G38)</f>
        <v>211</v>
      </c>
      <c r="H39" s="15">
        <f>SUM(H31:H38)</f>
        <v>1115</v>
      </c>
      <c r="I39" s="13">
        <f>(E39*100)/H39</f>
        <v>69.327354260089692</v>
      </c>
      <c r="J39" s="13">
        <f>(F39*100)/H39</f>
        <v>11.748878923766815</v>
      </c>
      <c r="K39" s="13">
        <f>(G39*100)/H39</f>
        <v>18.923766816143498</v>
      </c>
    </row>
    <row r="40" spans="1:11">
      <c r="C40" s="12"/>
      <c r="I40" s="35"/>
      <c r="J40" s="35"/>
      <c r="K40" s="35"/>
    </row>
    <row r="41" spans="1:11">
      <c r="A41" s="38">
        <v>2015</v>
      </c>
      <c r="B41" s="2" t="s">
        <v>59</v>
      </c>
      <c r="C41" s="2" t="s">
        <v>85</v>
      </c>
      <c r="D41">
        <v>1</v>
      </c>
      <c r="E41">
        <v>130</v>
      </c>
      <c r="F41">
        <v>16</v>
      </c>
      <c r="G41">
        <v>13</v>
      </c>
      <c r="H41">
        <v>159</v>
      </c>
      <c r="I41" s="31">
        <v>81.760000000000005</v>
      </c>
      <c r="J41" s="31">
        <v>10.06</v>
      </c>
      <c r="K41" s="31">
        <v>8.18</v>
      </c>
    </row>
    <row r="42" spans="1:11">
      <c r="A42">
        <v>2015</v>
      </c>
      <c r="B42" s="2" t="s">
        <v>59</v>
      </c>
      <c r="C42" s="2" t="s">
        <v>85</v>
      </c>
      <c r="D42">
        <v>2</v>
      </c>
      <c r="E42">
        <v>122</v>
      </c>
      <c r="F42">
        <v>15</v>
      </c>
      <c r="G42">
        <v>22</v>
      </c>
      <c r="H42">
        <v>159</v>
      </c>
      <c r="I42" s="31">
        <v>76.72</v>
      </c>
      <c r="J42" s="31">
        <v>9.43</v>
      </c>
      <c r="K42" s="31">
        <v>13.85</v>
      </c>
    </row>
    <row r="43" spans="1:11">
      <c r="A43">
        <v>2015</v>
      </c>
      <c r="B43" s="2" t="s">
        <v>59</v>
      </c>
      <c r="C43" s="2" t="s">
        <v>85</v>
      </c>
      <c r="D43">
        <v>3</v>
      </c>
      <c r="E43">
        <v>133</v>
      </c>
      <c r="F43">
        <v>25</v>
      </c>
      <c r="G43">
        <v>44</v>
      </c>
      <c r="H43">
        <v>202</v>
      </c>
      <c r="I43" s="31">
        <v>65.84</v>
      </c>
      <c r="J43" s="31">
        <v>12.37</v>
      </c>
      <c r="K43" s="31">
        <v>21.79</v>
      </c>
    </row>
    <row r="44" spans="1:11">
      <c r="A44">
        <v>2015</v>
      </c>
      <c r="B44" s="2" t="s">
        <v>59</v>
      </c>
      <c r="C44" s="2" t="s">
        <v>85</v>
      </c>
      <c r="D44">
        <v>4</v>
      </c>
      <c r="E44">
        <v>141</v>
      </c>
      <c r="F44">
        <v>32</v>
      </c>
      <c r="G44">
        <v>48</v>
      </c>
      <c r="H44">
        <v>221</v>
      </c>
      <c r="I44" s="31">
        <v>63.8</v>
      </c>
      <c r="J44" s="31">
        <v>14.47</v>
      </c>
      <c r="K44" s="31">
        <v>21.73</v>
      </c>
    </row>
    <row r="45" spans="1:11">
      <c r="A45">
        <v>2015</v>
      </c>
      <c r="B45" s="2" t="s">
        <v>59</v>
      </c>
      <c r="C45" s="2" t="s">
        <v>86</v>
      </c>
      <c r="D45">
        <v>1</v>
      </c>
      <c r="E45">
        <v>87</v>
      </c>
      <c r="F45">
        <v>12</v>
      </c>
      <c r="G45">
        <v>7</v>
      </c>
      <c r="H45">
        <v>106</v>
      </c>
      <c r="I45" s="31">
        <v>82.07</v>
      </c>
      <c r="J45" s="31">
        <v>11.32</v>
      </c>
      <c r="K45" s="31">
        <v>6.61</v>
      </c>
    </row>
    <row r="46" spans="1:11">
      <c r="A46">
        <v>2015</v>
      </c>
      <c r="B46" s="2" t="s">
        <v>59</v>
      </c>
      <c r="C46" s="2" t="s">
        <v>86</v>
      </c>
      <c r="D46">
        <v>2</v>
      </c>
      <c r="E46">
        <v>60</v>
      </c>
      <c r="F46">
        <v>11</v>
      </c>
      <c r="G46">
        <v>12</v>
      </c>
      <c r="H46">
        <v>83</v>
      </c>
      <c r="I46" s="31">
        <v>72.28</v>
      </c>
      <c r="J46" s="31">
        <v>13.25</v>
      </c>
      <c r="K46" s="31">
        <v>14.47</v>
      </c>
    </row>
    <row r="47" spans="1:11">
      <c r="A47">
        <v>2015</v>
      </c>
      <c r="B47" s="2" t="s">
        <v>59</v>
      </c>
      <c r="C47" s="2" t="s">
        <v>86</v>
      </c>
      <c r="D47">
        <v>3</v>
      </c>
      <c r="E47">
        <v>41</v>
      </c>
      <c r="F47">
        <v>9</v>
      </c>
      <c r="G47">
        <v>9</v>
      </c>
      <c r="H47">
        <v>59</v>
      </c>
      <c r="I47" s="31">
        <v>69.489999999999995</v>
      </c>
      <c r="J47" s="31">
        <v>15.25</v>
      </c>
      <c r="K47" s="31">
        <v>15.26</v>
      </c>
    </row>
    <row r="48" spans="1:11">
      <c r="A48">
        <v>2015</v>
      </c>
      <c r="B48" s="2" t="s">
        <v>59</v>
      </c>
      <c r="C48" s="2" t="s">
        <v>86</v>
      </c>
      <c r="D48">
        <v>4</v>
      </c>
      <c r="E48">
        <v>63</v>
      </c>
      <c r="F48">
        <v>16</v>
      </c>
      <c r="G48">
        <v>14</v>
      </c>
      <c r="H48">
        <v>93</v>
      </c>
      <c r="I48" s="31">
        <v>67.739999999999995</v>
      </c>
      <c r="J48" s="31">
        <v>17.2</v>
      </c>
      <c r="K48" s="31">
        <v>15.06</v>
      </c>
    </row>
    <row r="49" spans="3:11" s="32" customFormat="1">
      <c r="C49" s="33" t="s">
        <v>119</v>
      </c>
      <c r="E49" s="32">
        <f>SUM(E41:E48)</f>
        <v>777</v>
      </c>
      <c r="F49" s="32">
        <f>SUM(F41:F48)</f>
        <v>136</v>
      </c>
      <c r="G49" s="32">
        <f>SUM(G41:G48)</f>
        <v>169</v>
      </c>
      <c r="H49" s="32">
        <f>SUM(H41:H48)</f>
        <v>1082</v>
      </c>
      <c r="I49" s="37">
        <f>(E49*100)/H49</f>
        <v>71.811460258780031</v>
      </c>
      <c r="J49" s="37">
        <f>(100*F49)/H49</f>
        <v>12.569316081330868</v>
      </c>
      <c r="K49" s="37">
        <f>(100*G49)/H49</f>
        <v>15.619223659889094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zoomScale="50" zoomScaleNormal="50" zoomScalePageLayoutView="50" workbookViewId="0">
      <selection activeCell="E29" sqref="E29:K29"/>
    </sheetView>
  </sheetViews>
  <sheetFormatPr baseColWidth="10" defaultColWidth="11.5" defaultRowHeight="14" x14ac:dyDescent="0"/>
  <cols>
    <col min="3" max="3" width="86.33203125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86</v>
      </c>
      <c r="D2" s="1">
        <v>1</v>
      </c>
      <c r="E2" s="1">
        <v>75</v>
      </c>
      <c r="F2" s="1">
        <v>4</v>
      </c>
      <c r="G2" s="1">
        <v>9</v>
      </c>
      <c r="H2" s="1">
        <v>88</v>
      </c>
      <c r="I2" s="13">
        <v>85.227272727272734</v>
      </c>
      <c r="J2" s="13">
        <v>4.5454545454545459</v>
      </c>
      <c r="K2" s="13">
        <v>10.227272727272727</v>
      </c>
    </row>
    <row r="3" spans="1:11" s="3" customFormat="1">
      <c r="A3" s="1">
        <v>2011</v>
      </c>
      <c r="B3" s="2" t="s">
        <v>59</v>
      </c>
      <c r="C3" s="2" t="s">
        <v>86</v>
      </c>
      <c r="D3" s="1">
        <v>2</v>
      </c>
      <c r="E3" s="1">
        <v>55</v>
      </c>
      <c r="F3" s="1">
        <v>11</v>
      </c>
      <c r="G3" s="1">
        <v>6</v>
      </c>
      <c r="H3" s="1">
        <v>72</v>
      </c>
      <c r="I3" s="13">
        <v>76.388888888888886</v>
      </c>
      <c r="J3" s="13">
        <v>15.277777777777779</v>
      </c>
      <c r="K3" s="13">
        <v>8.3333333333333339</v>
      </c>
    </row>
    <row r="4" spans="1:11" s="3" customFormat="1">
      <c r="A4" s="1">
        <v>2011</v>
      </c>
      <c r="B4" s="2" t="s">
        <v>59</v>
      </c>
      <c r="C4" s="2" t="s">
        <v>86</v>
      </c>
      <c r="D4" s="1">
        <v>3</v>
      </c>
      <c r="E4" s="1">
        <v>35</v>
      </c>
      <c r="F4" s="1">
        <v>13</v>
      </c>
      <c r="G4" s="1">
        <v>7</v>
      </c>
      <c r="H4" s="1">
        <v>55</v>
      </c>
      <c r="I4" s="13">
        <v>63.636363636363633</v>
      </c>
      <c r="J4" s="13">
        <v>23.636363636363637</v>
      </c>
      <c r="K4" s="13">
        <v>12.727272727272727</v>
      </c>
    </row>
    <row r="5" spans="1:11" s="14" customFormat="1">
      <c r="A5" s="15"/>
      <c r="B5" s="16"/>
      <c r="C5" s="16" t="s">
        <v>7</v>
      </c>
      <c r="D5" s="15"/>
      <c r="E5" s="15">
        <f>SUM(E2:E4)</f>
        <v>165</v>
      </c>
      <c r="F5" s="15">
        <f>SUM(F2:F4)</f>
        <v>28</v>
      </c>
      <c r="G5" s="15">
        <f>SUM(G2:G4)</f>
        <v>22</v>
      </c>
      <c r="H5" s="15">
        <f>SUM(H2:H4)</f>
        <v>215</v>
      </c>
      <c r="I5" s="13">
        <f>(E5*100)/H5</f>
        <v>76.744186046511629</v>
      </c>
      <c r="J5" s="13">
        <f>(F5*100)/H5</f>
        <v>13.023255813953488</v>
      </c>
      <c r="K5" s="13">
        <f>(G5*100)/H5</f>
        <v>10.232558139534884</v>
      </c>
    </row>
    <row r="6" spans="1:11">
      <c r="I6" s="18"/>
      <c r="J6" s="18"/>
      <c r="K6" s="18"/>
    </row>
    <row r="7" spans="1:11" s="3" customFormat="1">
      <c r="A7" s="1">
        <v>2012</v>
      </c>
      <c r="B7" s="2" t="s">
        <v>59</v>
      </c>
      <c r="C7" s="2" t="s">
        <v>86</v>
      </c>
      <c r="D7" s="1">
        <v>1</v>
      </c>
      <c r="E7" s="1">
        <v>80</v>
      </c>
      <c r="F7" s="1">
        <v>9</v>
      </c>
      <c r="G7" s="1">
        <v>13</v>
      </c>
      <c r="H7" s="1">
        <v>102</v>
      </c>
      <c r="I7" s="13">
        <v>78.431372549019613</v>
      </c>
      <c r="J7" s="13">
        <v>8.8235294117647065</v>
      </c>
      <c r="K7" s="13">
        <v>12.745098039215685</v>
      </c>
    </row>
    <row r="8" spans="1:11" s="3" customFormat="1">
      <c r="A8" s="1">
        <v>2012</v>
      </c>
      <c r="B8" s="2" t="s">
        <v>59</v>
      </c>
      <c r="C8" s="2" t="s">
        <v>86</v>
      </c>
      <c r="D8" s="1">
        <v>2</v>
      </c>
      <c r="E8" s="1">
        <v>60</v>
      </c>
      <c r="F8" s="1">
        <v>6</v>
      </c>
      <c r="G8" s="1">
        <v>6</v>
      </c>
      <c r="H8" s="1">
        <v>72</v>
      </c>
      <c r="I8" s="13">
        <v>83.333333333333329</v>
      </c>
      <c r="J8" s="13">
        <v>8.3333333333333339</v>
      </c>
      <c r="K8" s="13">
        <v>8.3333333333333339</v>
      </c>
    </row>
    <row r="9" spans="1:11" s="3" customFormat="1">
      <c r="A9" s="1">
        <v>2012</v>
      </c>
      <c r="B9" s="2" t="s">
        <v>59</v>
      </c>
      <c r="C9" s="2" t="s">
        <v>86</v>
      </c>
      <c r="D9" s="1">
        <v>3</v>
      </c>
      <c r="E9" s="1">
        <v>46</v>
      </c>
      <c r="F9" s="1">
        <v>18</v>
      </c>
      <c r="G9" s="1">
        <v>6</v>
      </c>
      <c r="H9" s="1">
        <v>70</v>
      </c>
      <c r="I9" s="13">
        <v>65.714285714285708</v>
      </c>
      <c r="J9" s="13">
        <v>25.714285714285715</v>
      </c>
      <c r="K9" s="13">
        <v>8.5714285714285712</v>
      </c>
    </row>
    <row r="10" spans="1:11" s="3" customFormat="1">
      <c r="A10" s="1">
        <v>2012</v>
      </c>
      <c r="B10" s="2" t="s">
        <v>59</v>
      </c>
      <c r="C10" s="2" t="s">
        <v>86</v>
      </c>
      <c r="D10" s="1">
        <v>4</v>
      </c>
      <c r="E10" s="1">
        <v>35</v>
      </c>
      <c r="F10" s="1">
        <v>13</v>
      </c>
      <c r="G10" s="1">
        <v>29</v>
      </c>
      <c r="H10" s="1">
        <v>77</v>
      </c>
      <c r="I10" s="13">
        <v>45.454545454545453</v>
      </c>
      <c r="J10" s="13">
        <v>16.883116883116884</v>
      </c>
      <c r="K10" s="13">
        <v>37.662337662337663</v>
      </c>
    </row>
    <row r="11" spans="1:11" s="14" customFormat="1">
      <c r="A11" s="15"/>
      <c r="B11" s="16"/>
      <c r="C11" s="16" t="s">
        <v>8</v>
      </c>
      <c r="D11" s="15"/>
      <c r="E11" s="15">
        <f>SUM(E7:E10)</f>
        <v>221</v>
      </c>
      <c r="F11" s="15">
        <f>SUM(F7:F10)</f>
        <v>46</v>
      </c>
      <c r="G11" s="15">
        <f>SUM(G7:G10)</f>
        <v>54</v>
      </c>
      <c r="H11" s="15">
        <f>SUM(H7:H10)</f>
        <v>321</v>
      </c>
      <c r="I11" s="13">
        <f>(E11*100)/H11</f>
        <v>68.847352024922117</v>
      </c>
      <c r="J11" s="13">
        <f>(F11*100)/H11</f>
        <v>14.330218068535826</v>
      </c>
      <c r="K11" s="13">
        <f>(G11*100)/H11</f>
        <v>16.822429906542055</v>
      </c>
    </row>
    <row r="12" spans="1:11">
      <c r="I12" s="18"/>
      <c r="J12" s="18"/>
      <c r="K12" s="18"/>
    </row>
    <row r="13" spans="1:11" s="3" customFormat="1">
      <c r="A13" s="1">
        <v>2013</v>
      </c>
      <c r="B13" s="2" t="s">
        <v>59</v>
      </c>
      <c r="C13" s="2" t="s">
        <v>86</v>
      </c>
      <c r="D13" s="1">
        <v>1</v>
      </c>
      <c r="E13" s="1">
        <v>63</v>
      </c>
      <c r="F13" s="1">
        <v>10</v>
      </c>
      <c r="G13" s="1">
        <v>10</v>
      </c>
      <c r="H13" s="1">
        <v>83</v>
      </c>
      <c r="I13" s="13">
        <v>75.903614457831324</v>
      </c>
      <c r="J13" s="13">
        <v>12.048192771084338</v>
      </c>
      <c r="K13" s="13">
        <v>12.048192771084338</v>
      </c>
    </row>
    <row r="14" spans="1:11" s="3" customFormat="1">
      <c r="A14" s="1">
        <v>2013</v>
      </c>
      <c r="B14" s="2" t="s">
        <v>59</v>
      </c>
      <c r="C14" s="2" t="s">
        <v>86</v>
      </c>
      <c r="D14" s="1">
        <v>2</v>
      </c>
      <c r="E14" s="1">
        <v>59</v>
      </c>
      <c r="F14" s="1">
        <v>11</v>
      </c>
      <c r="G14" s="1">
        <v>10</v>
      </c>
      <c r="H14" s="1">
        <v>80</v>
      </c>
      <c r="I14" s="13">
        <v>73.75</v>
      </c>
      <c r="J14" s="13">
        <v>13.75</v>
      </c>
      <c r="K14" s="13">
        <v>12.5</v>
      </c>
    </row>
    <row r="15" spans="1:11" s="3" customFormat="1">
      <c r="A15" s="1">
        <v>2013</v>
      </c>
      <c r="B15" s="2" t="s">
        <v>59</v>
      </c>
      <c r="C15" s="2" t="s">
        <v>86</v>
      </c>
      <c r="D15" s="1">
        <v>3</v>
      </c>
      <c r="E15" s="1">
        <v>39</v>
      </c>
      <c r="F15" s="1">
        <v>8</v>
      </c>
      <c r="G15" s="1">
        <v>12</v>
      </c>
      <c r="H15" s="1">
        <v>59</v>
      </c>
      <c r="I15" s="13">
        <v>66.101694915254242</v>
      </c>
      <c r="J15" s="13">
        <v>13.559322033898304</v>
      </c>
      <c r="K15" s="13">
        <v>20.338983050847457</v>
      </c>
    </row>
    <row r="16" spans="1:11" s="3" customFormat="1">
      <c r="A16" s="1">
        <v>2013</v>
      </c>
      <c r="B16" s="2" t="s">
        <v>59</v>
      </c>
      <c r="C16" s="2" t="s">
        <v>86</v>
      </c>
      <c r="D16" s="1">
        <v>4</v>
      </c>
      <c r="E16" s="1">
        <v>58</v>
      </c>
      <c r="F16" s="1">
        <v>28</v>
      </c>
      <c r="G16" s="1">
        <v>28</v>
      </c>
      <c r="H16" s="1">
        <v>114</v>
      </c>
      <c r="I16" s="13">
        <v>50.877192982456137</v>
      </c>
      <c r="J16" s="13">
        <v>24.561403508771932</v>
      </c>
      <c r="K16" s="13">
        <v>24.561403508771932</v>
      </c>
    </row>
    <row r="17" spans="1:11" s="14" customFormat="1">
      <c r="A17" s="15"/>
      <c r="B17" s="16"/>
      <c r="C17" s="16" t="s">
        <v>9</v>
      </c>
      <c r="D17" s="15"/>
      <c r="E17" s="15">
        <f>SUM(E13:E16)</f>
        <v>219</v>
      </c>
      <c r="F17" s="15">
        <f>SUM(F13:F16)</f>
        <v>57</v>
      </c>
      <c r="G17" s="15">
        <f>SUM(G13:G16)</f>
        <v>60</v>
      </c>
      <c r="H17" s="15">
        <f>SUM(H13:H16)</f>
        <v>336</v>
      </c>
      <c r="I17" s="13">
        <f>(E17*100)/H17</f>
        <v>65.178571428571431</v>
      </c>
      <c r="J17" s="13">
        <f>(F17*100)/H17</f>
        <v>16.964285714285715</v>
      </c>
      <c r="K17" s="13">
        <f>(G17*100)/H17</f>
        <v>17.857142857142858</v>
      </c>
    </row>
    <row r="18" spans="1:11">
      <c r="I18" s="18"/>
      <c r="J18" s="18"/>
      <c r="K18" s="18"/>
    </row>
    <row r="19" spans="1:11" s="3" customFormat="1">
      <c r="A19" s="1">
        <v>2014</v>
      </c>
      <c r="B19" s="2" t="s">
        <v>59</v>
      </c>
      <c r="C19" s="2" t="s">
        <v>86</v>
      </c>
      <c r="D19" s="1">
        <v>1</v>
      </c>
      <c r="E19" s="1">
        <v>66</v>
      </c>
      <c r="F19" s="1">
        <v>11</v>
      </c>
      <c r="G19" s="1">
        <v>11</v>
      </c>
      <c r="H19" s="1">
        <v>88</v>
      </c>
      <c r="I19" s="13">
        <v>75</v>
      </c>
      <c r="J19" s="13">
        <v>12.5</v>
      </c>
      <c r="K19" s="13">
        <v>12.5</v>
      </c>
    </row>
    <row r="20" spans="1:11" s="3" customFormat="1">
      <c r="A20" s="1">
        <v>2014</v>
      </c>
      <c r="B20" s="2" t="s">
        <v>59</v>
      </c>
      <c r="C20" s="2" t="s">
        <v>86</v>
      </c>
      <c r="D20" s="1">
        <v>2</v>
      </c>
      <c r="E20" s="1">
        <v>61</v>
      </c>
      <c r="F20" s="1">
        <v>11</v>
      </c>
      <c r="G20" s="1">
        <v>9</v>
      </c>
      <c r="H20" s="1">
        <v>81</v>
      </c>
      <c r="I20" s="13">
        <v>75.308641975308646</v>
      </c>
      <c r="J20" s="13">
        <v>13.580246913580247</v>
      </c>
      <c r="K20" s="13">
        <v>11.111111111111111</v>
      </c>
    </row>
    <row r="21" spans="1:11" s="3" customFormat="1">
      <c r="A21" s="1">
        <v>2014</v>
      </c>
      <c r="B21" s="2" t="s">
        <v>59</v>
      </c>
      <c r="C21" s="2" t="s">
        <v>86</v>
      </c>
      <c r="D21" s="1">
        <v>3</v>
      </c>
      <c r="E21" s="1">
        <v>49</v>
      </c>
      <c r="F21" s="1">
        <v>11</v>
      </c>
      <c r="G21" s="1">
        <v>7</v>
      </c>
      <c r="H21" s="1">
        <v>67</v>
      </c>
      <c r="I21" s="13">
        <v>73.134328358208961</v>
      </c>
      <c r="J21" s="13">
        <v>16.417910447761194</v>
      </c>
      <c r="K21" s="13">
        <v>10.447761194029852</v>
      </c>
    </row>
    <row r="22" spans="1:11" s="3" customFormat="1">
      <c r="A22" s="1">
        <v>2014</v>
      </c>
      <c r="B22" s="2" t="s">
        <v>59</v>
      </c>
      <c r="C22" s="2" t="s">
        <v>86</v>
      </c>
      <c r="D22" s="1">
        <v>4</v>
      </c>
      <c r="E22" s="1">
        <v>60</v>
      </c>
      <c r="F22" s="1">
        <v>17</v>
      </c>
      <c r="G22" s="1">
        <v>34</v>
      </c>
      <c r="H22" s="1">
        <v>111</v>
      </c>
      <c r="I22" s="13">
        <v>54.054054054054056</v>
      </c>
      <c r="J22" s="13">
        <v>15.315315315315315</v>
      </c>
      <c r="K22" s="13">
        <v>30.63063063063063</v>
      </c>
    </row>
    <row r="23" spans="1:11" s="14" customFormat="1">
      <c r="A23" s="15"/>
      <c r="B23" s="16"/>
      <c r="C23" s="16" t="s">
        <v>10</v>
      </c>
      <c r="D23" s="15"/>
      <c r="E23" s="15">
        <f>SUM(E19:E22)</f>
        <v>236</v>
      </c>
      <c r="F23" s="15">
        <f>SUM(F19:F22)</f>
        <v>50</v>
      </c>
      <c r="G23" s="15">
        <f>SUM(G19:G22)</f>
        <v>61</v>
      </c>
      <c r="H23" s="15">
        <f>SUM(H19:H22)</f>
        <v>347</v>
      </c>
      <c r="I23" s="13">
        <f>(E23*100)/H23</f>
        <v>68.011527377521617</v>
      </c>
      <c r="J23" s="13">
        <f>(F23*100)/H23</f>
        <v>14.409221902017292</v>
      </c>
      <c r="K23" s="13">
        <f>(G23*100)/H23</f>
        <v>17.579250720461093</v>
      </c>
    </row>
    <row r="25" spans="1:11">
      <c r="A25" s="38">
        <v>2015</v>
      </c>
      <c r="B25" s="2" t="s">
        <v>59</v>
      </c>
      <c r="C25" s="2" t="s">
        <v>86</v>
      </c>
      <c r="D25">
        <v>1</v>
      </c>
      <c r="E25">
        <v>87</v>
      </c>
      <c r="F25">
        <v>12</v>
      </c>
      <c r="G25">
        <v>7</v>
      </c>
      <c r="H25">
        <v>106</v>
      </c>
      <c r="I25" s="31">
        <v>82.07</v>
      </c>
      <c r="J25" s="31">
        <v>11.32</v>
      </c>
      <c r="K25" s="31">
        <v>6.61</v>
      </c>
    </row>
    <row r="26" spans="1:11">
      <c r="A26">
        <v>2015</v>
      </c>
      <c r="B26" s="2" t="s">
        <v>59</v>
      </c>
      <c r="C26" s="2" t="s">
        <v>86</v>
      </c>
      <c r="D26">
        <v>2</v>
      </c>
      <c r="E26">
        <v>60</v>
      </c>
      <c r="F26">
        <v>11</v>
      </c>
      <c r="G26">
        <v>12</v>
      </c>
      <c r="H26">
        <v>83</v>
      </c>
      <c r="I26" s="31">
        <v>72.28</v>
      </c>
      <c r="J26" s="31">
        <v>13.25</v>
      </c>
      <c r="K26" s="31">
        <v>14.47</v>
      </c>
    </row>
    <row r="27" spans="1:11">
      <c r="A27">
        <v>2015</v>
      </c>
      <c r="B27" s="2" t="s">
        <v>59</v>
      </c>
      <c r="C27" s="2" t="s">
        <v>86</v>
      </c>
      <c r="D27">
        <v>3</v>
      </c>
      <c r="E27">
        <v>41</v>
      </c>
      <c r="F27">
        <v>9</v>
      </c>
      <c r="G27">
        <v>9</v>
      </c>
      <c r="H27">
        <v>59</v>
      </c>
      <c r="I27" s="31">
        <v>69.489999999999995</v>
      </c>
      <c r="J27" s="31">
        <v>15.25</v>
      </c>
      <c r="K27" s="31">
        <v>15.26</v>
      </c>
    </row>
    <row r="28" spans="1:11">
      <c r="A28">
        <v>2015</v>
      </c>
      <c r="B28" s="2" t="s">
        <v>59</v>
      </c>
      <c r="C28" s="2" t="s">
        <v>86</v>
      </c>
      <c r="D28">
        <v>4</v>
      </c>
      <c r="E28">
        <v>63</v>
      </c>
      <c r="F28">
        <v>16</v>
      </c>
      <c r="G28">
        <v>14</v>
      </c>
      <c r="H28">
        <v>93</v>
      </c>
      <c r="I28" s="31">
        <v>67.739999999999995</v>
      </c>
      <c r="J28" s="31">
        <v>17.2</v>
      </c>
      <c r="K28" s="31">
        <v>15.06</v>
      </c>
    </row>
    <row r="29" spans="1:11" s="32" customFormat="1">
      <c r="C29" s="33" t="s">
        <v>119</v>
      </c>
      <c r="E29" s="32">
        <f>SUM(E25:E28)</f>
        <v>251</v>
      </c>
      <c r="F29" s="32">
        <f>SUM(F25:F28)</f>
        <v>48</v>
      </c>
      <c r="G29" s="32">
        <f>SUM(G25:G28)</f>
        <v>42</v>
      </c>
      <c r="H29" s="32">
        <f>SUM(H25:H28)</f>
        <v>341</v>
      </c>
      <c r="I29" s="37">
        <f>(100*E29)/H29</f>
        <v>73.607038123167158</v>
      </c>
      <c r="J29" s="37">
        <f>(100*F29)/H29</f>
        <v>14.07624633431085</v>
      </c>
      <c r="K29" s="37">
        <f>(G29*100)/H29</f>
        <v>12.316715542521994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zoomScale="60" zoomScaleNormal="60" zoomScalePageLayoutView="60" workbookViewId="0">
      <selection activeCell="E29" sqref="E29:K29"/>
    </sheetView>
  </sheetViews>
  <sheetFormatPr baseColWidth="10" defaultColWidth="11.5" defaultRowHeight="14" x14ac:dyDescent="0"/>
  <cols>
    <col min="3" max="3" width="65.6640625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83</v>
      </c>
      <c r="D2" s="1">
        <v>1</v>
      </c>
      <c r="E2" s="1">
        <v>138</v>
      </c>
      <c r="F2" s="1">
        <v>18</v>
      </c>
      <c r="G2" s="1">
        <v>18</v>
      </c>
      <c r="H2" s="1">
        <v>174</v>
      </c>
      <c r="I2" s="13">
        <f>(E2*100)/H2</f>
        <v>79.310344827586206</v>
      </c>
      <c r="J2" s="13">
        <f>(F2*100)/H2</f>
        <v>10.344827586206897</v>
      </c>
      <c r="K2" s="13">
        <f>(G2*100)/H2</f>
        <v>10.344827586206897</v>
      </c>
    </row>
    <row r="3" spans="1:11" s="3" customFormat="1">
      <c r="A3" s="1">
        <v>2011</v>
      </c>
      <c r="B3" s="2" t="s">
        <v>59</v>
      </c>
      <c r="C3" s="2" t="s">
        <v>83</v>
      </c>
      <c r="D3" s="1">
        <v>2</v>
      </c>
      <c r="E3" s="1">
        <v>117</v>
      </c>
      <c r="F3" s="1">
        <v>26</v>
      </c>
      <c r="G3" s="1">
        <v>24</v>
      </c>
      <c r="H3" s="1">
        <v>167</v>
      </c>
      <c r="I3" s="13">
        <f>(E3*100)/H3</f>
        <v>70.059880239520965</v>
      </c>
      <c r="J3" s="13">
        <f>(F3*100)/H3</f>
        <v>15.568862275449101</v>
      </c>
      <c r="K3" s="13">
        <f>(G3*100)/H3</f>
        <v>14.37125748502994</v>
      </c>
    </row>
    <row r="4" spans="1:11" s="3" customFormat="1">
      <c r="A4" s="1">
        <v>2011</v>
      </c>
      <c r="B4" s="2" t="s">
        <v>59</v>
      </c>
      <c r="C4" s="2" t="s">
        <v>83</v>
      </c>
      <c r="D4" s="1">
        <v>4</v>
      </c>
      <c r="E4" s="1">
        <v>37</v>
      </c>
      <c r="F4" s="1">
        <v>0</v>
      </c>
      <c r="G4" s="1">
        <v>9</v>
      </c>
      <c r="H4" s="1">
        <v>46</v>
      </c>
      <c r="I4" s="13">
        <f>(E4*100)/H4</f>
        <v>80.434782608695656</v>
      </c>
      <c r="J4" s="13">
        <f>(F4*100)/H4</f>
        <v>0</v>
      </c>
      <c r="K4" s="13">
        <f>(G4*100)/H4</f>
        <v>19.565217391304348</v>
      </c>
    </row>
    <row r="5" spans="1:11" s="44" customFormat="1">
      <c r="A5" s="41"/>
      <c r="B5" s="42"/>
      <c r="C5" s="42" t="s">
        <v>7</v>
      </c>
      <c r="D5" s="41"/>
      <c r="E5" s="41">
        <f>SUM(E2:E4)</f>
        <v>292</v>
      </c>
      <c r="F5" s="41">
        <f>SUM(F2:F4)</f>
        <v>44</v>
      </c>
      <c r="G5" s="41">
        <f>SUM(G2:G4)</f>
        <v>51</v>
      </c>
      <c r="H5" s="41">
        <f>SUM(H2:H4)</f>
        <v>387</v>
      </c>
      <c r="I5" s="43">
        <f>(E5*100)/H5</f>
        <v>75.452196382428937</v>
      </c>
      <c r="J5" s="43">
        <f>(F5*100)/H5</f>
        <v>11.369509043927648</v>
      </c>
      <c r="K5" s="43">
        <f>(G5*100)/H5</f>
        <v>13.178294573643411</v>
      </c>
    </row>
    <row r="6" spans="1:11">
      <c r="I6" s="18"/>
      <c r="J6" s="18"/>
      <c r="K6" s="18"/>
    </row>
    <row r="7" spans="1:11" s="3" customFormat="1">
      <c r="A7" s="1">
        <v>2012</v>
      </c>
      <c r="B7" s="2" t="s">
        <v>59</v>
      </c>
      <c r="C7" s="2" t="s">
        <v>83</v>
      </c>
      <c r="D7" s="1">
        <v>1</v>
      </c>
      <c r="E7" s="1">
        <v>142</v>
      </c>
      <c r="F7" s="1">
        <v>14</v>
      </c>
      <c r="G7" s="1">
        <v>23</v>
      </c>
      <c r="H7" s="1">
        <v>179</v>
      </c>
      <c r="I7" s="13">
        <f>(E7*100)/H7</f>
        <v>79.32960893854748</v>
      </c>
      <c r="J7" s="13">
        <f>(F7*100)/H7</f>
        <v>7.8212290502793298</v>
      </c>
      <c r="K7" s="13">
        <f>(G7*100)/H7</f>
        <v>12.849162011173185</v>
      </c>
    </row>
    <row r="8" spans="1:11" s="3" customFormat="1">
      <c r="A8" s="1">
        <v>2012</v>
      </c>
      <c r="B8" s="2" t="s">
        <v>59</v>
      </c>
      <c r="C8" s="2" t="s">
        <v>83</v>
      </c>
      <c r="D8" s="1">
        <v>2</v>
      </c>
      <c r="E8" s="1">
        <v>124</v>
      </c>
      <c r="F8" s="1">
        <v>12</v>
      </c>
      <c r="G8" s="1">
        <v>20</v>
      </c>
      <c r="H8" s="1">
        <v>156</v>
      </c>
      <c r="I8" s="13">
        <f>(E8*100)/H8</f>
        <v>79.487179487179489</v>
      </c>
      <c r="J8" s="13">
        <f>(F8*100)/H8</f>
        <v>7.6923076923076925</v>
      </c>
      <c r="K8" s="13">
        <f>(G8*100)/H8</f>
        <v>12.820512820512821</v>
      </c>
    </row>
    <row r="9" spans="1:11" s="3" customFormat="1">
      <c r="A9" s="1">
        <v>2012</v>
      </c>
      <c r="B9" s="2" t="s">
        <v>59</v>
      </c>
      <c r="C9" s="2" t="s">
        <v>83</v>
      </c>
      <c r="D9" s="1">
        <v>3</v>
      </c>
      <c r="E9" s="1">
        <v>90</v>
      </c>
      <c r="F9" s="1">
        <v>19</v>
      </c>
      <c r="G9" s="1">
        <v>19</v>
      </c>
      <c r="H9" s="1">
        <v>128</v>
      </c>
      <c r="I9" s="13">
        <f>(E9*100)/H9</f>
        <v>70.3125</v>
      </c>
      <c r="J9" s="13">
        <f>(F9*100)/H9</f>
        <v>14.84375</v>
      </c>
      <c r="K9" s="13">
        <f>(G9*100)/H9</f>
        <v>14.84375</v>
      </c>
    </row>
    <row r="10" spans="1:11" s="3" customFormat="1">
      <c r="A10" s="1">
        <v>2012</v>
      </c>
      <c r="B10" s="2" t="s">
        <v>59</v>
      </c>
      <c r="C10" s="2" t="s">
        <v>83</v>
      </c>
      <c r="D10" s="1">
        <v>4</v>
      </c>
      <c r="E10" s="1">
        <v>45</v>
      </c>
      <c r="F10" s="1">
        <v>9</v>
      </c>
      <c r="G10" s="1">
        <v>12</v>
      </c>
      <c r="H10" s="1">
        <v>66</v>
      </c>
      <c r="I10" s="13">
        <f>(E10*100)/H10</f>
        <v>68.181818181818187</v>
      </c>
      <c r="J10" s="13">
        <f>(F10*100)/H10</f>
        <v>13.636363636363637</v>
      </c>
      <c r="K10" s="13">
        <f>(G10*100)/H10</f>
        <v>18.181818181818183</v>
      </c>
    </row>
    <row r="11" spans="1:11" s="44" customFormat="1">
      <c r="A11" s="41"/>
      <c r="B11" s="42"/>
      <c r="C11" s="42" t="s">
        <v>8</v>
      </c>
      <c r="D11" s="41"/>
      <c r="E11" s="41">
        <f>SUM(E7:E10)</f>
        <v>401</v>
      </c>
      <c r="F11" s="41">
        <f>SUM(F7:F10)</f>
        <v>54</v>
      </c>
      <c r="G11" s="41">
        <f>SUM(G7:G10)</f>
        <v>74</v>
      </c>
      <c r="H11" s="41">
        <f>SUM(H7:H10)</f>
        <v>529</v>
      </c>
      <c r="I11" s="43">
        <f>(E11*100)/H11</f>
        <v>75.803402646502832</v>
      </c>
      <c r="J11" s="43">
        <f>(F11*100)/H11</f>
        <v>10.207939508506616</v>
      </c>
      <c r="K11" s="43">
        <f>(G11*100)/H11</f>
        <v>13.988657844990549</v>
      </c>
    </row>
    <row r="12" spans="1:11">
      <c r="I12" s="18"/>
      <c r="J12" s="18"/>
      <c r="K12" s="18"/>
    </row>
    <row r="13" spans="1:11" s="3" customFormat="1">
      <c r="A13" s="1">
        <v>2013</v>
      </c>
      <c r="B13" s="2" t="s">
        <v>59</v>
      </c>
      <c r="C13" s="2" t="s">
        <v>83</v>
      </c>
      <c r="D13" s="1">
        <v>1</v>
      </c>
      <c r="E13" s="1">
        <v>139</v>
      </c>
      <c r="F13" s="1">
        <v>13</v>
      </c>
      <c r="G13" s="1">
        <v>18</v>
      </c>
      <c r="H13" s="1">
        <v>170</v>
      </c>
      <c r="I13" s="13">
        <f>(E13*100)/H13</f>
        <v>81.764705882352942</v>
      </c>
      <c r="J13" s="13">
        <f>(F13*100)/H13</f>
        <v>7.6470588235294121</v>
      </c>
      <c r="K13" s="13">
        <f>(G13*100)/H13</f>
        <v>10.588235294117647</v>
      </c>
    </row>
    <row r="14" spans="1:11" s="3" customFormat="1">
      <c r="A14" s="1">
        <v>2013</v>
      </c>
      <c r="B14" s="2" t="s">
        <v>59</v>
      </c>
      <c r="C14" s="2" t="s">
        <v>83</v>
      </c>
      <c r="D14" s="1">
        <v>2</v>
      </c>
      <c r="E14" s="1">
        <v>143</v>
      </c>
      <c r="F14" s="1">
        <v>15</v>
      </c>
      <c r="G14" s="1">
        <v>10</v>
      </c>
      <c r="H14" s="1">
        <v>168</v>
      </c>
      <c r="I14" s="13">
        <f>(E14*100)/H14</f>
        <v>85.11904761904762</v>
      </c>
      <c r="J14" s="13">
        <f>(F14*100)/H14</f>
        <v>8.9285714285714288</v>
      </c>
      <c r="K14" s="13">
        <f>(G14*100)/H14</f>
        <v>5.9523809523809526</v>
      </c>
    </row>
    <row r="15" spans="1:11" s="3" customFormat="1">
      <c r="A15" s="1">
        <v>2013</v>
      </c>
      <c r="B15" s="2" t="s">
        <v>59</v>
      </c>
      <c r="C15" s="2" t="s">
        <v>83</v>
      </c>
      <c r="D15" s="1">
        <v>3</v>
      </c>
      <c r="E15" s="1">
        <v>104</v>
      </c>
      <c r="F15" s="1">
        <v>14</v>
      </c>
      <c r="G15" s="1">
        <v>15</v>
      </c>
      <c r="H15" s="1">
        <v>133</v>
      </c>
      <c r="I15" s="13">
        <f>(E15*100)/H15</f>
        <v>78.195488721804509</v>
      </c>
      <c r="J15" s="13">
        <f>(F15*100)/H15</f>
        <v>10.526315789473685</v>
      </c>
      <c r="K15" s="13">
        <f>(G15*100)/H15</f>
        <v>11.278195488721805</v>
      </c>
    </row>
    <row r="16" spans="1:11" s="3" customFormat="1">
      <c r="A16" s="1">
        <v>2013</v>
      </c>
      <c r="B16" s="2" t="s">
        <v>59</v>
      </c>
      <c r="C16" s="2" t="s">
        <v>83</v>
      </c>
      <c r="D16" s="1">
        <v>4</v>
      </c>
      <c r="E16" s="1">
        <v>119</v>
      </c>
      <c r="F16" s="1">
        <v>35</v>
      </c>
      <c r="G16" s="1">
        <v>31</v>
      </c>
      <c r="H16" s="1">
        <v>185</v>
      </c>
      <c r="I16" s="13">
        <f>(E16*100)/H16</f>
        <v>64.324324324324323</v>
      </c>
      <c r="J16" s="13">
        <f>(F16*100)/H16</f>
        <v>18.918918918918919</v>
      </c>
      <c r="K16" s="13">
        <f>(G16*100)/H16</f>
        <v>16.756756756756758</v>
      </c>
    </row>
    <row r="17" spans="1:11" s="44" customFormat="1">
      <c r="A17" s="41"/>
      <c r="B17" s="42"/>
      <c r="C17" s="42" t="s">
        <v>9</v>
      </c>
      <c r="D17" s="41"/>
      <c r="E17" s="41">
        <f>SUM(E13:E16)</f>
        <v>505</v>
      </c>
      <c r="F17" s="41">
        <f>SUM(F13:F16)</f>
        <v>77</v>
      </c>
      <c r="G17" s="41">
        <f>SUM(G13:G16)</f>
        <v>74</v>
      </c>
      <c r="H17" s="41">
        <f>SUM(H13:H16)</f>
        <v>656</v>
      </c>
      <c r="I17" s="43">
        <f>(E17*100)/H17</f>
        <v>76.981707317073173</v>
      </c>
      <c r="J17" s="43">
        <f>(F17*100)/H17</f>
        <v>11.737804878048781</v>
      </c>
      <c r="K17" s="43">
        <f>(G17*100)/H17</f>
        <v>11.280487804878049</v>
      </c>
    </row>
    <row r="18" spans="1:11">
      <c r="I18" s="18"/>
      <c r="J18" s="18"/>
      <c r="K18" s="18"/>
    </row>
    <row r="19" spans="1:11" s="3" customFormat="1">
      <c r="A19" s="1">
        <v>2014</v>
      </c>
      <c r="B19" s="2" t="s">
        <v>59</v>
      </c>
      <c r="C19" s="2" t="s">
        <v>83</v>
      </c>
      <c r="D19" s="1">
        <v>1</v>
      </c>
      <c r="E19" s="1">
        <v>128</v>
      </c>
      <c r="F19" s="1">
        <v>15</v>
      </c>
      <c r="G19" s="1">
        <v>16</v>
      </c>
      <c r="H19" s="1">
        <v>159</v>
      </c>
      <c r="I19" s="13">
        <f>(E19*100)/H19</f>
        <v>80.503144654088047</v>
      </c>
      <c r="J19" s="13">
        <f>(F19*100)/H19</f>
        <v>9.433962264150944</v>
      </c>
      <c r="K19" s="13">
        <f>(G19*100)/H19</f>
        <v>10.062893081761006</v>
      </c>
    </row>
    <row r="20" spans="1:11" s="3" customFormat="1">
      <c r="A20" s="1">
        <v>2014</v>
      </c>
      <c r="B20" s="2" t="s">
        <v>59</v>
      </c>
      <c r="C20" s="2" t="s">
        <v>83</v>
      </c>
      <c r="D20" s="1">
        <v>2</v>
      </c>
      <c r="E20" s="1">
        <v>133</v>
      </c>
      <c r="F20" s="1">
        <v>12</v>
      </c>
      <c r="G20" s="1">
        <v>20</v>
      </c>
      <c r="H20" s="1">
        <v>165</v>
      </c>
      <c r="I20" s="13">
        <f>(E20*100)/H20</f>
        <v>80.606060606060609</v>
      </c>
      <c r="J20" s="13">
        <f>(F20*100)/H20</f>
        <v>7.2727272727272725</v>
      </c>
      <c r="K20" s="13">
        <f>(G20*100)/H20</f>
        <v>12.121212121212121</v>
      </c>
    </row>
    <row r="21" spans="1:11" s="3" customFormat="1">
      <c r="A21" s="1">
        <v>2014</v>
      </c>
      <c r="B21" s="2" t="s">
        <v>59</v>
      </c>
      <c r="C21" s="2" t="s">
        <v>83</v>
      </c>
      <c r="D21" s="1">
        <v>3</v>
      </c>
      <c r="E21" s="1">
        <v>129</v>
      </c>
      <c r="F21" s="1">
        <v>15</v>
      </c>
      <c r="G21" s="1">
        <v>15</v>
      </c>
      <c r="H21" s="1">
        <v>159</v>
      </c>
      <c r="I21" s="13">
        <f>(E21*100)/H21</f>
        <v>81.132075471698116</v>
      </c>
      <c r="J21" s="13">
        <f>(F21*100)/H21</f>
        <v>9.433962264150944</v>
      </c>
      <c r="K21" s="13">
        <f>(G21*100)/H21</f>
        <v>9.433962264150944</v>
      </c>
    </row>
    <row r="22" spans="1:11" s="3" customFormat="1">
      <c r="A22" s="1">
        <v>2014</v>
      </c>
      <c r="B22" s="2" t="s">
        <v>59</v>
      </c>
      <c r="C22" s="2" t="s">
        <v>83</v>
      </c>
      <c r="D22" s="1">
        <v>4</v>
      </c>
      <c r="E22" s="1">
        <v>153</v>
      </c>
      <c r="F22" s="1">
        <v>22</v>
      </c>
      <c r="G22" s="1">
        <v>46</v>
      </c>
      <c r="H22" s="1">
        <v>221</v>
      </c>
      <c r="I22" s="13">
        <f>(E22*100)/H22</f>
        <v>69.230769230769226</v>
      </c>
      <c r="J22" s="13">
        <f>(F22*100)/H22</f>
        <v>9.9547511312217196</v>
      </c>
      <c r="K22" s="13">
        <f>(G22*100)/H22</f>
        <v>20.81447963800905</v>
      </c>
    </row>
    <row r="23" spans="1:11" s="44" customFormat="1">
      <c r="A23" s="41"/>
      <c r="B23" s="42"/>
      <c r="C23" s="42" t="s">
        <v>10</v>
      </c>
      <c r="D23" s="41"/>
      <c r="E23" s="41">
        <f>SUM(E19:E22)</f>
        <v>543</v>
      </c>
      <c r="F23" s="41">
        <f>SUM(F19:F22)</f>
        <v>64</v>
      </c>
      <c r="G23" s="41">
        <f>SUM(G19:G22)</f>
        <v>97</v>
      </c>
      <c r="H23" s="41">
        <f>SUM(H19:H22)</f>
        <v>704</v>
      </c>
      <c r="I23" s="43">
        <f>(E23*100)/H23</f>
        <v>77.130681818181813</v>
      </c>
      <c r="J23" s="43">
        <f>(F23*100)/H23</f>
        <v>9.0909090909090917</v>
      </c>
      <c r="K23" s="43">
        <f>(G23*100)/H23</f>
        <v>13.778409090909092</v>
      </c>
    </row>
    <row r="24" spans="1:11">
      <c r="C24" s="12"/>
      <c r="I24" s="13"/>
      <c r="J24" s="13"/>
      <c r="K24" s="13"/>
    </row>
    <row r="25" spans="1:11">
      <c r="A25" s="38">
        <v>2015</v>
      </c>
      <c r="B25" s="2" t="s">
        <v>59</v>
      </c>
      <c r="C25" s="2" t="s">
        <v>83</v>
      </c>
      <c r="D25">
        <v>1</v>
      </c>
      <c r="E25">
        <v>127</v>
      </c>
      <c r="F25">
        <v>18</v>
      </c>
      <c r="G25">
        <v>23</v>
      </c>
      <c r="H25">
        <v>168</v>
      </c>
      <c r="I25" s="31">
        <v>75.59</v>
      </c>
      <c r="J25" s="31">
        <v>10.71</v>
      </c>
      <c r="K25" s="31">
        <v>13.7</v>
      </c>
    </row>
    <row r="26" spans="1:11">
      <c r="A26">
        <v>2015</v>
      </c>
      <c r="B26" s="2" t="s">
        <v>59</v>
      </c>
      <c r="C26" s="2" t="s">
        <v>83</v>
      </c>
      <c r="D26">
        <v>2</v>
      </c>
      <c r="E26">
        <v>126</v>
      </c>
      <c r="F26">
        <v>14</v>
      </c>
      <c r="G26">
        <v>19</v>
      </c>
      <c r="H26">
        <v>159</v>
      </c>
      <c r="I26" s="31">
        <v>79.239999999999995</v>
      </c>
      <c r="J26" s="31">
        <v>8.8000000000000007</v>
      </c>
      <c r="K26" s="31">
        <v>11.96</v>
      </c>
    </row>
    <row r="27" spans="1:11">
      <c r="A27">
        <v>2015</v>
      </c>
      <c r="B27" s="2" t="s">
        <v>59</v>
      </c>
      <c r="C27" s="2" t="s">
        <v>83</v>
      </c>
      <c r="D27">
        <v>3</v>
      </c>
      <c r="E27">
        <v>115</v>
      </c>
      <c r="F27">
        <v>14</v>
      </c>
      <c r="G27">
        <v>26</v>
      </c>
      <c r="H27">
        <v>155</v>
      </c>
      <c r="I27" s="31">
        <v>74.19</v>
      </c>
      <c r="J27" s="31">
        <v>9.0299999999999994</v>
      </c>
      <c r="K27" s="31">
        <v>16.78</v>
      </c>
    </row>
    <row r="28" spans="1:11">
      <c r="A28">
        <v>2015</v>
      </c>
      <c r="B28" s="2" t="s">
        <v>59</v>
      </c>
      <c r="C28" s="2" t="s">
        <v>83</v>
      </c>
      <c r="D28">
        <v>4</v>
      </c>
      <c r="E28">
        <v>149</v>
      </c>
      <c r="F28">
        <v>24</v>
      </c>
      <c r="G28">
        <v>39</v>
      </c>
      <c r="H28">
        <v>212</v>
      </c>
      <c r="I28" s="31">
        <v>70.28</v>
      </c>
      <c r="J28" s="31">
        <v>11.32</v>
      </c>
      <c r="K28" s="31">
        <v>18.399999999999999</v>
      </c>
    </row>
    <row r="29" spans="1:11" s="32" customFormat="1">
      <c r="C29" s="33" t="s">
        <v>119</v>
      </c>
      <c r="E29" s="32">
        <f>SUM(E25:E28)</f>
        <v>517</v>
      </c>
      <c r="F29" s="32">
        <f>SUM(F25:F28)</f>
        <v>70</v>
      </c>
      <c r="G29" s="32">
        <f>SUM(G25:G28)</f>
        <v>107</v>
      </c>
      <c r="H29" s="32">
        <f>SUM(H25:H28)</f>
        <v>694</v>
      </c>
      <c r="I29" s="37">
        <f>(E29*100)/H29</f>
        <v>74.49567723342939</v>
      </c>
      <c r="J29" s="37">
        <f>(100*F29)/H29</f>
        <v>10.086455331412104</v>
      </c>
      <c r="K29" s="37">
        <f>(100*G29)/H29</f>
        <v>15.417867435158501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zoomScale="60" zoomScaleNormal="60" zoomScalePageLayoutView="60" workbookViewId="0">
      <selection activeCell="E48" sqref="E48:K48"/>
    </sheetView>
  </sheetViews>
  <sheetFormatPr baseColWidth="10" defaultColWidth="11.5" defaultRowHeight="14" x14ac:dyDescent="0"/>
  <cols>
    <col min="3" max="3" width="44" bestFit="1" customWidth="1"/>
    <col min="9" max="9" width="15" bestFit="1" customWidth="1"/>
    <col min="10" max="11" width="14.3320312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81</v>
      </c>
      <c r="D2" s="1">
        <v>1</v>
      </c>
      <c r="E2" s="1">
        <v>76</v>
      </c>
      <c r="F2" s="1">
        <v>5</v>
      </c>
      <c r="G2" s="1">
        <v>16</v>
      </c>
      <c r="H2" s="1">
        <v>97</v>
      </c>
      <c r="I2" s="13">
        <f t="shared" ref="I2:I8" si="0">(E2*100)/H2</f>
        <v>78.350515463917532</v>
      </c>
      <c r="J2" s="13">
        <f t="shared" ref="J2:J7" si="1">(F2*100)/H2</f>
        <v>5.1546391752577323</v>
      </c>
      <c r="K2" s="13">
        <f t="shared" ref="K2:K7" si="2">(G2*100)/H2</f>
        <v>16.494845360824741</v>
      </c>
    </row>
    <row r="3" spans="1:11" s="3" customFormat="1">
      <c r="A3" s="1">
        <v>2011</v>
      </c>
      <c r="B3" s="2" t="s">
        <v>59</v>
      </c>
      <c r="C3" s="2" t="s">
        <v>81</v>
      </c>
      <c r="D3" s="1">
        <v>2</v>
      </c>
      <c r="E3" s="1">
        <v>75</v>
      </c>
      <c r="F3" s="1">
        <v>17</v>
      </c>
      <c r="G3" s="1">
        <v>10</v>
      </c>
      <c r="H3" s="1">
        <v>102</v>
      </c>
      <c r="I3" s="13">
        <f t="shared" si="0"/>
        <v>73.529411764705884</v>
      </c>
      <c r="J3" s="13">
        <f t="shared" si="1"/>
        <v>16.666666666666668</v>
      </c>
      <c r="K3" s="13">
        <f t="shared" si="2"/>
        <v>9.8039215686274517</v>
      </c>
    </row>
    <row r="4" spans="1:11" s="3" customFormat="1">
      <c r="A4" s="1">
        <v>2011</v>
      </c>
      <c r="B4" s="2" t="s">
        <v>59</v>
      </c>
      <c r="C4" s="2" t="s">
        <v>81</v>
      </c>
      <c r="D4" s="1">
        <v>3</v>
      </c>
      <c r="E4" s="1">
        <v>1</v>
      </c>
      <c r="F4" s="1">
        <v>0</v>
      </c>
      <c r="G4" s="1">
        <v>0</v>
      </c>
      <c r="H4" s="1">
        <v>1</v>
      </c>
      <c r="I4" s="13">
        <f t="shared" si="0"/>
        <v>100</v>
      </c>
      <c r="J4" s="13">
        <f t="shared" si="1"/>
        <v>0</v>
      </c>
      <c r="K4" s="13">
        <f t="shared" si="2"/>
        <v>0</v>
      </c>
    </row>
    <row r="5" spans="1:11" s="3" customFormat="1">
      <c r="A5" s="1">
        <v>2011</v>
      </c>
      <c r="B5" s="2" t="s">
        <v>59</v>
      </c>
      <c r="C5" s="2" t="s">
        <v>81</v>
      </c>
      <c r="D5" s="1">
        <v>4</v>
      </c>
      <c r="E5" s="1">
        <v>34</v>
      </c>
      <c r="F5" s="1">
        <v>3</v>
      </c>
      <c r="G5" s="1">
        <v>7</v>
      </c>
      <c r="H5" s="1">
        <v>44</v>
      </c>
      <c r="I5" s="13">
        <f t="shared" si="0"/>
        <v>77.272727272727266</v>
      </c>
      <c r="J5" s="13">
        <f t="shared" si="1"/>
        <v>6.8181818181818183</v>
      </c>
      <c r="K5" s="13">
        <f t="shared" si="2"/>
        <v>15.909090909090908</v>
      </c>
    </row>
    <row r="6" spans="1:11" s="3" customFormat="1">
      <c r="A6" s="1">
        <v>2011</v>
      </c>
      <c r="B6" s="2" t="s">
        <v>59</v>
      </c>
      <c r="C6" s="2" t="s">
        <v>82</v>
      </c>
      <c r="D6" s="1">
        <v>1</v>
      </c>
      <c r="E6" s="1">
        <v>43</v>
      </c>
      <c r="F6" s="1">
        <v>14</v>
      </c>
      <c r="G6" s="1">
        <v>14</v>
      </c>
      <c r="H6" s="1">
        <v>71</v>
      </c>
      <c r="I6" s="13">
        <f t="shared" si="0"/>
        <v>60.563380281690144</v>
      </c>
      <c r="J6" s="13">
        <f t="shared" si="1"/>
        <v>19.718309859154928</v>
      </c>
      <c r="K6" s="13">
        <f t="shared" si="2"/>
        <v>19.718309859154928</v>
      </c>
    </row>
    <row r="7" spans="1:11" s="3" customFormat="1">
      <c r="A7" s="1">
        <v>2011</v>
      </c>
      <c r="B7" s="2" t="s">
        <v>59</v>
      </c>
      <c r="C7" s="2" t="s">
        <v>82</v>
      </c>
      <c r="D7" s="1">
        <v>2</v>
      </c>
      <c r="E7" s="1">
        <v>23</v>
      </c>
      <c r="F7" s="1">
        <v>12</v>
      </c>
      <c r="G7" s="1">
        <v>7</v>
      </c>
      <c r="H7" s="1">
        <v>42</v>
      </c>
      <c r="I7" s="13">
        <f t="shared" si="0"/>
        <v>54.761904761904759</v>
      </c>
      <c r="J7" s="13">
        <f t="shared" si="1"/>
        <v>28.571428571428573</v>
      </c>
      <c r="K7" s="13">
        <f t="shared" si="2"/>
        <v>16.666666666666668</v>
      </c>
    </row>
    <row r="8" spans="1:11" s="44" customFormat="1">
      <c r="A8" s="41"/>
      <c r="B8" s="42"/>
      <c r="C8" s="42" t="s">
        <v>7</v>
      </c>
      <c r="D8" s="41"/>
      <c r="E8" s="41">
        <f>SUM(E2:E7)</f>
        <v>252</v>
      </c>
      <c r="F8" s="41">
        <f>SUM(F2:F7)</f>
        <v>51</v>
      </c>
      <c r="G8" s="41">
        <f>SUM(G2:G7)</f>
        <v>54</v>
      </c>
      <c r="H8" s="41">
        <f>SUM(H2:H7)</f>
        <v>357</v>
      </c>
      <c r="I8" s="43">
        <f t="shared" si="0"/>
        <v>70.588235294117652</v>
      </c>
      <c r="J8" s="43">
        <f>(F8*100)/H8</f>
        <v>14.285714285714286</v>
      </c>
      <c r="K8" s="43">
        <f>(G8*100)/H8</f>
        <v>15.126050420168067</v>
      </c>
    </row>
    <row r="9" spans="1:11">
      <c r="I9" s="18"/>
      <c r="J9" s="18"/>
      <c r="K9" s="18"/>
    </row>
    <row r="10" spans="1:11" s="3" customFormat="1">
      <c r="A10" s="1">
        <v>2012</v>
      </c>
      <c r="B10" s="2" t="s">
        <v>59</v>
      </c>
      <c r="C10" s="2" t="s">
        <v>81</v>
      </c>
      <c r="D10" s="1">
        <v>1</v>
      </c>
      <c r="E10" s="1">
        <v>69</v>
      </c>
      <c r="F10" s="1">
        <v>8</v>
      </c>
      <c r="G10" s="1">
        <v>16</v>
      </c>
      <c r="H10" s="1">
        <v>93</v>
      </c>
      <c r="I10" s="13">
        <f t="shared" ref="I10:I17" si="3">(E10*100)/H10</f>
        <v>74.193548387096769</v>
      </c>
      <c r="J10" s="13">
        <f t="shared" ref="J10:J17" si="4">(F10*100)/H10</f>
        <v>8.6021505376344081</v>
      </c>
      <c r="K10" s="13">
        <f t="shared" ref="K10:K17" si="5">(G10*100)/H10</f>
        <v>17.204301075268816</v>
      </c>
    </row>
    <row r="11" spans="1:11" s="3" customFormat="1">
      <c r="A11" s="1">
        <v>2012</v>
      </c>
      <c r="B11" s="2" t="s">
        <v>59</v>
      </c>
      <c r="C11" s="2" t="s">
        <v>81</v>
      </c>
      <c r="D11" s="1">
        <v>2</v>
      </c>
      <c r="E11" s="1">
        <v>70</v>
      </c>
      <c r="F11" s="1">
        <v>7</v>
      </c>
      <c r="G11" s="1">
        <v>10</v>
      </c>
      <c r="H11" s="1">
        <v>87</v>
      </c>
      <c r="I11" s="13">
        <f t="shared" si="3"/>
        <v>80.459770114942529</v>
      </c>
      <c r="J11" s="13">
        <f t="shared" si="4"/>
        <v>8.0459770114942533</v>
      </c>
      <c r="K11" s="13">
        <f t="shared" si="5"/>
        <v>11.494252873563218</v>
      </c>
    </row>
    <row r="12" spans="1:11" s="3" customFormat="1">
      <c r="A12" s="1">
        <v>2012</v>
      </c>
      <c r="B12" s="2" t="s">
        <v>59</v>
      </c>
      <c r="C12" s="2" t="s">
        <v>81</v>
      </c>
      <c r="D12" s="1">
        <v>3</v>
      </c>
      <c r="E12" s="1">
        <v>70</v>
      </c>
      <c r="F12" s="1">
        <v>19</v>
      </c>
      <c r="G12" s="1">
        <v>11</v>
      </c>
      <c r="H12" s="1">
        <v>100</v>
      </c>
      <c r="I12" s="13">
        <f t="shared" si="3"/>
        <v>70</v>
      </c>
      <c r="J12" s="13">
        <f t="shared" si="4"/>
        <v>19</v>
      </c>
      <c r="K12" s="13">
        <f t="shared" si="5"/>
        <v>11</v>
      </c>
    </row>
    <row r="13" spans="1:11" s="3" customFormat="1">
      <c r="A13" s="1">
        <v>2012</v>
      </c>
      <c r="B13" s="2" t="s">
        <v>59</v>
      </c>
      <c r="C13" s="2" t="s">
        <v>81</v>
      </c>
      <c r="D13" s="1">
        <v>4</v>
      </c>
      <c r="E13" s="1">
        <v>29</v>
      </c>
      <c r="F13" s="1">
        <v>3</v>
      </c>
      <c r="G13" s="1">
        <v>8</v>
      </c>
      <c r="H13" s="1">
        <v>40</v>
      </c>
      <c r="I13" s="13">
        <f t="shared" si="3"/>
        <v>72.5</v>
      </c>
      <c r="J13" s="13">
        <f t="shared" si="4"/>
        <v>7.5</v>
      </c>
      <c r="K13" s="13">
        <f t="shared" si="5"/>
        <v>20</v>
      </c>
    </row>
    <row r="14" spans="1:11" s="3" customFormat="1">
      <c r="A14" s="1">
        <v>2012</v>
      </c>
      <c r="B14" s="2" t="s">
        <v>59</v>
      </c>
      <c r="C14" s="2" t="s">
        <v>82</v>
      </c>
      <c r="D14" s="1">
        <v>1</v>
      </c>
      <c r="E14" s="1">
        <v>37</v>
      </c>
      <c r="F14" s="1">
        <v>16</v>
      </c>
      <c r="G14" s="1">
        <v>15</v>
      </c>
      <c r="H14" s="1">
        <v>68</v>
      </c>
      <c r="I14" s="13">
        <f t="shared" si="3"/>
        <v>54.411764705882355</v>
      </c>
      <c r="J14" s="13">
        <f t="shared" si="4"/>
        <v>23.529411764705884</v>
      </c>
      <c r="K14" s="13">
        <f t="shared" si="5"/>
        <v>22.058823529411764</v>
      </c>
    </row>
    <row r="15" spans="1:11" s="3" customFormat="1">
      <c r="A15" s="1">
        <v>2012</v>
      </c>
      <c r="B15" s="2" t="s">
        <v>59</v>
      </c>
      <c r="C15" s="2" t="s">
        <v>82</v>
      </c>
      <c r="D15" s="1">
        <v>2</v>
      </c>
      <c r="E15" s="1">
        <v>31</v>
      </c>
      <c r="F15" s="1">
        <v>14</v>
      </c>
      <c r="G15" s="1">
        <v>7</v>
      </c>
      <c r="H15" s="1">
        <v>52</v>
      </c>
      <c r="I15" s="13">
        <f t="shared" si="3"/>
        <v>59.615384615384613</v>
      </c>
      <c r="J15" s="13">
        <f t="shared" si="4"/>
        <v>26.923076923076923</v>
      </c>
      <c r="K15" s="13">
        <f t="shared" si="5"/>
        <v>13.461538461538462</v>
      </c>
    </row>
    <row r="16" spans="1:11" s="3" customFormat="1">
      <c r="A16" s="1">
        <v>2012</v>
      </c>
      <c r="B16" s="2" t="s">
        <v>59</v>
      </c>
      <c r="C16" s="2" t="s">
        <v>82</v>
      </c>
      <c r="D16" s="1">
        <v>3</v>
      </c>
      <c r="E16" s="1">
        <v>42</v>
      </c>
      <c r="F16" s="1">
        <v>10</v>
      </c>
      <c r="G16" s="1">
        <v>6</v>
      </c>
      <c r="H16" s="1">
        <v>58</v>
      </c>
      <c r="I16" s="13">
        <f t="shared" si="3"/>
        <v>72.41379310344827</v>
      </c>
      <c r="J16" s="13">
        <f t="shared" si="4"/>
        <v>17.241379310344829</v>
      </c>
      <c r="K16" s="13">
        <f t="shared" si="5"/>
        <v>10.344827586206897</v>
      </c>
    </row>
    <row r="17" spans="1:11" s="3" customFormat="1">
      <c r="A17" s="1">
        <v>2012</v>
      </c>
      <c r="B17" s="2" t="s">
        <v>59</v>
      </c>
      <c r="C17" s="2" t="s">
        <v>82</v>
      </c>
      <c r="D17" s="1">
        <v>4</v>
      </c>
      <c r="E17" s="1">
        <v>12</v>
      </c>
      <c r="F17" s="1">
        <v>2</v>
      </c>
      <c r="G17" s="1">
        <v>2</v>
      </c>
      <c r="H17" s="1">
        <v>16</v>
      </c>
      <c r="I17" s="13">
        <f t="shared" si="3"/>
        <v>75</v>
      </c>
      <c r="J17" s="13">
        <f t="shared" si="4"/>
        <v>12.5</v>
      </c>
      <c r="K17" s="13">
        <f t="shared" si="5"/>
        <v>12.5</v>
      </c>
    </row>
    <row r="18" spans="1:11" s="44" customFormat="1">
      <c r="A18" s="41"/>
      <c r="B18" s="42"/>
      <c r="C18" s="42" t="s">
        <v>8</v>
      </c>
      <c r="D18" s="41"/>
      <c r="E18" s="41">
        <f>SUM(E10:E17)</f>
        <v>360</v>
      </c>
      <c r="F18" s="41">
        <f>SUM(F10:F17)</f>
        <v>79</v>
      </c>
      <c r="G18" s="41">
        <f>SUM(G10:G17)</f>
        <v>75</v>
      </c>
      <c r="H18" s="41">
        <f>SUM(H10:H17)</f>
        <v>514</v>
      </c>
      <c r="I18" s="43">
        <f>(E18*100)/H18</f>
        <v>70.038910505836583</v>
      </c>
      <c r="J18" s="43">
        <f>(F18*100)/H18</f>
        <v>15.369649805447471</v>
      </c>
      <c r="K18" s="43">
        <f>(G18*100)/H18</f>
        <v>14.591439688715953</v>
      </c>
    </row>
    <row r="19" spans="1:11">
      <c r="I19" s="18"/>
      <c r="J19" s="18"/>
      <c r="K19" s="18"/>
    </row>
    <row r="20" spans="1:11" s="3" customFormat="1">
      <c r="A20" s="1">
        <v>2013</v>
      </c>
      <c r="B20" s="2" t="s">
        <v>59</v>
      </c>
      <c r="C20" s="2" t="s">
        <v>81</v>
      </c>
      <c r="D20" s="1">
        <v>1</v>
      </c>
      <c r="E20" s="1">
        <v>71</v>
      </c>
      <c r="F20" s="1">
        <v>8</v>
      </c>
      <c r="G20" s="1">
        <v>27</v>
      </c>
      <c r="H20" s="1">
        <v>106</v>
      </c>
      <c r="I20" s="13">
        <f t="shared" ref="I20:I26" si="6">(E20*100)/H20</f>
        <v>66.981132075471692</v>
      </c>
      <c r="J20" s="13">
        <f t="shared" ref="J20:J26" si="7">(F20*100)/H20</f>
        <v>7.5471698113207548</v>
      </c>
      <c r="K20" s="13">
        <f t="shared" ref="K20:K26" si="8">(G20*100)/H20</f>
        <v>25.471698113207548</v>
      </c>
    </row>
    <row r="21" spans="1:11" s="3" customFormat="1">
      <c r="A21" s="1">
        <v>2013</v>
      </c>
      <c r="B21" s="2" t="s">
        <v>59</v>
      </c>
      <c r="C21" s="2" t="s">
        <v>81</v>
      </c>
      <c r="D21" s="1">
        <v>2</v>
      </c>
      <c r="E21" s="1">
        <v>58</v>
      </c>
      <c r="F21" s="1">
        <v>7</v>
      </c>
      <c r="G21" s="1">
        <v>5</v>
      </c>
      <c r="H21" s="1">
        <v>70</v>
      </c>
      <c r="I21" s="13">
        <f t="shared" si="6"/>
        <v>82.857142857142861</v>
      </c>
      <c r="J21" s="13">
        <f t="shared" si="7"/>
        <v>10</v>
      </c>
      <c r="K21" s="13">
        <f t="shared" si="8"/>
        <v>7.1428571428571432</v>
      </c>
    </row>
    <row r="22" spans="1:11" s="3" customFormat="1">
      <c r="A22" s="1">
        <v>2013</v>
      </c>
      <c r="B22" s="2" t="s">
        <v>59</v>
      </c>
      <c r="C22" s="2" t="s">
        <v>81</v>
      </c>
      <c r="D22" s="1">
        <v>3</v>
      </c>
      <c r="E22" s="1">
        <v>91</v>
      </c>
      <c r="F22" s="1">
        <v>10</v>
      </c>
      <c r="G22" s="1">
        <v>10</v>
      </c>
      <c r="H22" s="1">
        <v>111</v>
      </c>
      <c r="I22" s="13">
        <f t="shared" si="6"/>
        <v>81.981981981981988</v>
      </c>
      <c r="J22" s="13">
        <f t="shared" si="7"/>
        <v>9.0090090090090094</v>
      </c>
      <c r="K22" s="13">
        <f t="shared" si="8"/>
        <v>9.0090090090090094</v>
      </c>
    </row>
    <row r="23" spans="1:11" s="3" customFormat="1">
      <c r="A23" s="1">
        <v>2013</v>
      </c>
      <c r="B23" s="2" t="s">
        <v>59</v>
      </c>
      <c r="C23" s="2" t="s">
        <v>81</v>
      </c>
      <c r="D23" s="1">
        <v>4</v>
      </c>
      <c r="E23" s="1">
        <v>90</v>
      </c>
      <c r="F23" s="1">
        <v>19</v>
      </c>
      <c r="G23" s="1">
        <v>22</v>
      </c>
      <c r="H23" s="1">
        <v>131</v>
      </c>
      <c r="I23" s="13">
        <f t="shared" si="6"/>
        <v>68.702290076335885</v>
      </c>
      <c r="J23" s="13">
        <f t="shared" si="7"/>
        <v>14.503816793893129</v>
      </c>
      <c r="K23" s="13">
        <f t="shared" si="8"/>
        <v>16.793893129770993</v>
      </c>
    </row>
    <row r="24" spans="1:11" s="3" customFormat="1">
      <c r="A24" s="1">
        <v>2013</v>
      </c>
      <c r="B24" s="2" t="s">
        <v>59</v>
      </c>
      <c r="C24" s="2" t="s">
        <v>82</v>
      </c>
      <c r="D24" s="1">
        <v>1</v>
      </c>
      <c r="E24" s="1">
        <v>47</v>
      </c>
      <c r="F24" s="1">
        <v>11</v>
      </c>
      <c r="G24" s="1">
        <v>10</v>
      </c>
      <c r="H24" s="1">
        <v>68</v>
      </c>
      <c r="I24" s="13">
        <f t="shared" si="6"/>
        <v>69.117647058823536</v>
      </c>
      <c r="J24" s="13">
        <f t="shared" si="7"/>
        <v>16.176470588235293</v>
      </c>
      <c r="K24" s="13">
        <f t="shared" si="8"/>
        <v>14.705882352941176</v>
      </c>
    </row>
    <row r="25" spans="1:11" s="3" customFormat="1">
      <c r="A25" s="1">
        <v>2013</v>
      </c>
      <c r="B25" s="2" t="s">
        <v>59</v>
      </c>
      <c r="C25" s="2" t="s">
        <v>82</v>
      </c>
      <c r="D25" s="1">
        <v>2</v>
      </c>
      <c r="E25" s="1">
        <v>21</v>
      </c>
      <c r="F25" s="1">
        <v>14</v>
      </c>
      <c r="G25" s="1">
        <v>13</v>
      </c>
      <c r="H25" s="1">
        <v>48</v>
      </c>
      <c r="I25" s="13">
        <f t="shared" si="6"/>
        <v>43.75</v>
      </c>
      <c r="J25" s="13">
        <f t="shared" si="7"/>
        <v>29.166666666666668</v>
      </c>
      <c r="K25" s="13">
        <f t="shared" si="8"/>
        <v>27.083333333333332</v>
      </c>
    </row>
    <row r="26" spans="1:11" s="3" customFormat="1">
      <c r="A26" s="1">
        <v>2013</v>
      </c>
      <c r="B26" s="2" t="s">
        <v>59</v>
      </c>
      <c r="C26" s="2" t="s">
        <v>82</v>
      </c>
      <c r="D26" s="1">
        <v>3</v>
      </c>
      <c r="E26" s="1">
        <v>53</v>
      </c>
      <c r="F26" s="1">
        <v>19</v>
      </c>
      <c r="G26" s="1">
        <v>9</v>
      </c>
      <c r="H26" s="1">
        <v>81</v>
      </c>
      <c r="I26" s="13">
        <f t="shared" si="6"/>
        <v>65.432098765432102</v>
      </c>
      <c r="J26" s="13">
        <f t="shared" si="7"/>
        <v>23.456790123456791</v>
      </c>
      <c r="K26" s="13">
        <f t="shared" si="8"/>
        <v>11.111111111111111</v>
      </c>
    </row>
    <row r="27" spans="1:11" s="3" customFormat="1">
      <c r="A27" s="1">
        <v>2013</v>
      </c>
      <c r="B27" s="2" t="s">
        <v>59</v>
      </c>
      <c r="C27" s="2" t="s">
        <v>82</v>
      </c>
      <c r="D27" s="1">
        <v>4</v>
      </c>
      <c r="E27" s="1">
        <v>37</v>
      </c>
      <c r="F27" s="1">
        <v>19</v>
      </c>
      <c r="G27" s="1">
        <v>12</v>
      </c>
      <c r="H27" s="1">
        <v>68</v>
      </c>
      <c r="I27" s="13">
        <f>(E27*100)/H27</f>
        <v>54.411764705882355</v>
      </c>
      <c r="J27" s="13">
        <f>(F27*100)/H27</f>
        <v>27.941176470588236</v>
      </c>
      <c r="K27" s="13">
        <f>(G27*100)/H27</f>
        <v>17.647058823529413</v>
      </c>
    </row>
    <row r="28" spans="1:11" s="44" customFormat="1">
      <c r="A28" s="41"/>
      <c r="B28" s="42"/>
      <c r="C28" s="42" t="s">
        <v>9</v>
      </c>
      <c r="D28" s="41"/>
      <c r="E28" s="41">
        <f>SUM(E20:E27)</f>
        <v>468</v>
      </c>
      <c r="F28" s="41">
        <f>SUM(F20:F27)</f>
        <v>107</v>
      </c>
      <c r="G28" s="41">
        <f>SUM(G20:G27)</f>
        <v>108</v>
      </c>
      <c r="H28" s="41">
        <f>SUM(H20:H27)</f>
        <v>683</v>
      </c>
      <c r="I28" s="43">
        <f>(E28*100)/H28</f>
        <v>68.521229868228403</v>
      </c>
      <c r="J28" s="43">
        <f>(F28*100)/H28</f>
        <v>15.666178623718887</v>
      </c>
      <c r="K28" s="43">
        <f>(G28*100)/H28</f>
        <v>15.812591508052709</v>
      </c>
    </row>
    <row r="29" spans="1:11">
      <c r="I29" s="18"/>
      <c r="J29" s="18"/>
      <c r="K29" s="18"/>
    </row>
    <row r="30" spans="1:11" s="3" customFormat="1">
      <c r="A30" s="1">
        <v>2014</v>
      </c>
      <c r="B30" s="2" t="s">
        <v>59</v>
      </c>
      <c r="C30" s="2" t="s">
        <v>81</v>
      </c>
      <c r="D30" s="1">
        <v>1</v>
      </c>
      <c r="E30" s="1">
        <v>73</v>
      </c>
      <c r="F30" s="1">
        <v>7</v>
      </c>
      <c r="G30" s="1">
        <v>13</v>
      </c>
      <c r="H30" s="1">
        <v>93</v>
      </c>
      <c r="I30" s="13">
        <f t="shared" ref="I30:I37" si="9">(E30*100)/H30</f>
        <v>78.494623655913983</v>
      </c>
      <c r="J30" s="13">
        <f t="shared" ref="J30:J37" si="10">(F30*100)/H30</f>
        <v>7.5268817204301079</v>
      </c>
      <c r="K30" s="13">
        <f t="shared" ref="K30:K37" si="11">(G30*100)/H30</f>
        <v>13.978494623655914</v>
      </c>
    </row>
    <row r="31" spans="1:11" s="3" customFormat="1">
      <c r="A31" s="1">
        <v>2014</v>
      </c>
      <c r="B31" s="2" t="s">
        <v>59</v>
      </c>
      <c r="C31" s="2" t="s">
        <v>81</v>
      </c>
      <c r="D31" s="1">
        <v>2</v>
      </c>
      <c r="E31" s="1">
        <v>74</v>
      </c>
      <c r="F31" s="1">
        <v>11</v>
      </c>
      <c r="G31" s="1">
        <v>7</v>
      </c>
      <c r="H31" s="1">
        <v>92</v>
      </c>
      <c r="I31" s="13">
        <f t="shared" si="9"/>
        <v>80.434782608695656</v>
      </c>
      <c r="J31" s="13">
        <f t="shared" si="10"/>
        <v>11.956521739130435</v>
      </c>
      <c r="K31" s="13">
        <f t="shared" si="11"/>
        <v>7.6086956521739131</v>
      </c>
    </row>
    <row r="32" spans="1:11" s="3" customFormat="1">
      <c r="A32" s="1">
        <v>2014</v>
      </c>
      <c r="B32" s="2" t="s">
        <v>59</v>
      </c>
      <c r="C32" s="2" t="s">
        <v>81</v>
      </c>
      <c r="D32" s="1">
        <v>3</v>
      </c>
      <c r="E32" s="1">
        <v>63</v>
      </c>
      <c r="F32" s="1">
        <v>13</v>
      </c>
      <c r="G32" s="1">
        <v>9</v>
      </c>
      <c r="H32" s="1">
        <v>85</v>
      </c>
      <c r="I32" s="13">
        <f t="shared" si="9"/>
        <v>74.117647058823536</v>
      </c>
      <c r="J32" s="13">
        <f t="shared" si="10"/>
        <v>15.294117647058824</v>
      </c>
      <c r="K32" s="13">
        <f t="shared" si="11"/>
        <v>10.588235294117647</v>
      </c>
    </row>
    <row r="33" spans="1:11" s="3" customFormat="1">
      <c r="A33" s="1">
        <v>2014</v>
      </c>
      <c r="B33" s="2" t="s">
        <v>59</v>
      </c>
      <c r="C33" s="2" t="s">
        <v>81</v>
      </c>
      <c r="D33" s="1">
        <v>4</v>
      </c>
      <c r="E33" s="1">
        <v>105</v>
      </c>
      <c r="F33" s="1">
        <v>23</v>
      </c>
      <c r="G33" s="1">
        <v>22</v>
      </c>
      <c r="H33" s="1">
        <v>150</v>
      </c>
      <c r="I33" s="13">
        <f t="shared" si="9"/>
        <v>70</v>
      </c>
      <c r="J33" s="13">
        <f t="shared" si="10"/>
        <v>15.333333333333334</v>
      </c>
      <c r="K33" s="13">
        <f t="shared" si="11"/>
        <v>14.666666666666666</v>
      </c>
    </row>
    <row r="34" spans="1:11" s="3" customFormat="1">
      <c r="A34" s="1">
        <v>2014</v>
      </c>
      <c r="B34" s="2" t="s">
        <v>59</v>
      </c>
      <c r="C34" s="2" t="s">
        <v>82</v>
      </c>
      <c r="D34" s="1">
        <v>1</v>
      </c>
      <c r="E34" s="1">
        <v>36</v>
      </c>
      <c r="F34" s="1">
        <v>9</v>
      </c>
      <c r="G34" s="1">
        <v>11</v>
      </c>
      <c r="H34" s="1">
        <v>56</v>
      </c>
      <c r="I34" s="13">
        <f t="shared" si="9"/>
        <v>64.285714285714292</v>
      </c>
      <c r="J34" s="13">
        <f t="shared" si="10"/>
        <v>16.071428571428573</v>
      </c>
      <c r="K34" s="13">
        <f t="shared" si="11"/>
        <v>19.642857142857142</v>
      </c>
    </row>
    <row r="35" spans="1:11" s="3" customFormat="1">
      <c r="A35" s="1">
        <v>2014</v>
      </c>
      <c r="B35" s="2" t="s">
        <v>59</v>
      </c>
      <c r="C35" s="2" t="s">
        <v>82</v>
      </c>
      <c r="D35" s="1">
        <v>2</v>
      </c>
      <c r="E35" s="1">
        <v>11</v>
      </c>
      <c r="F35" s="1">
        <v>15</v>
      </c>
      <c r="G35" s="1">
        <v>6</v>
      </c>
      <c r="H35" s="1">
        <v>32</v>
      </c>
      <c r="I35" s="13">
        <f t="shared" si="9"/>
        <v>34.375</v>
      </c>
      <c r="J35" s="13">
        <f t="shared" si="10"/>
        <v>46.875</v>
      </c>
      <c r="K35" s="13">
        <f t="shared" si="11"/>
        <v>18.75</v>
      </c>
    </row>
    <row r="36" spans="1:11" s="3" customFormat="1">
      <c r="A36" s="1">
        <v>2014</v>
      </c>
      <c r="B36" s="2" t="s">
        <v>59</v>
      </c>
      <c r="C36" s="2" t="s">
        <v>82</v>
      </c>
      <c r="D36" s="1">
        <v>3</v>
      </c>
      <c r="E36" s="1">
        <v>35</v>
      </c>
      <c r="F36" s="1">
        <v>18</v>
      </c>
      <c r="G36" s="1">
        <v>17</v>
      </c>
      <c r="H36" s="1">
        <v>70</v>
      </c>
      <c r="I36" s="13">
        <f t="shared" si="9"/>
        <v>50</v>
      </c>
      <c r="J36" s="13">
        <f t="shared" si="10"/>
        <v>25.714285714285715</v>
      </c>
      <c r="K36" s="13">
        <f t="shared" si="11"/>
        <v>24.285714285714285</v>
      </c>
    </row>
    <row r="37" spans="1:11" s="3" customFormat="1">
      <c r="A37" s="1">
        <v>2014</v>
      </c>
      <c r="B37" s="2" t="s">
        <v>59</v>
      </c>
      <c r="C37" s="2" t="s">
        <v>82</v>
      </c>
      <c r="D37" s="1">
        <v>4</v>
      </c>
      <c r="E37" s="1">
        <v>64</v>
      </c>
      <c r="F37" s="1">
        <v>29</v>
      </c>
      <c r="G37" s="1">
        <v>20</v>
      </c>
      <c r="H37" s="1">
        <v>113</v>
      </c>
      <c r="I37" s="13">
        <f t="shared" si="9"/>
        <v>56.637168141592923</v>
      </c>
      <c r="J37" s="13">
        <f t="shared" si="10"/>
        <v>25.663716814159294</v>
      </c>
      <c r="K37" s="13">
        <f t="shared" si="11"/>
        <v>17.699115044247787</v>
      </c>
    </row>
    <row r="38" spans="1:11" s="44" customFormat="1">
      <c r="A38" s="41"/>
      <c r="B38" s="42"/>
      <c r="C38" s="42" t="s">
        <v>10</v>
      </c>
      <c r="D38" s="41"/>
      <c r="E38" s="41">
        <f>SUM(E30:E37)</f>
        <v>461</v>
      </c>
      <c r="F38" s="41">
        <f>SUM(F30:F37)</f>
        <v>125</v>
      </c>
      <c r="G38" s="41">
        <f>SUM(G30:G37)</f>
        <v>105</v>
      </c>
      <c r="H38" s="41">
        <f>SUM(H30:H37)</f>
        <v>691</v>
      </c>
      <c r="I38" s="43">
        <f>(E38*100)/H38</f>
        <v>66.714905933429819</v>
      </c>
      <c r="J38" s="43">
        <f>(F38*100)/H38</f>
        <v>18.089725036179448</v>
      </c>
      <c r="K38" s="43">
        <f>(G38*100)/H38</f>
        <v>15.195369030390738</v>
      </c>
    </row>
    <row r="39" spans="1:11">
      <c r="C39" s="12"/>
      <c r="I39" s="35"/>
      <c r="J39" s="35"/>
      <c r="K39" s="35"/>
    </row>
    <row r="40" spans="1:11">
      <c r="A40" s="38">
        <v>2015</v>
      </c>
      <c r="B40" s="2" t="s">
        <v>59</v>
      </c>
      <c r="C40" s="2" t="s">
        <v>81</v>
      </c>
      <c r="D40">
        <v>1</v>
      </c>
      <c r="E40">
        <v>77</v>
      </c>
      <c r="F40">
        <v>12</v>
      </c>
      <c r="G40">
        <v>5</v>
      </c>
      <c r="H40">
        <v>94</v>
      </c>
      <c r="I40" s="31">
        <v>81.91</v>
      </c>
      <c r="J40" s="31">
        <v>12.76</v>
      </c>
      <c r="K40" s="31">
        <v>5.33</v>
      </c>
    </row>
    <row r="41" spans="1:11">
      <c r="A41">
        <v>2015</v>
      </c>
      <c r="B41" s="2" t="s">
        <v>59</v>
      </c>
      <c r="C41" s="2" t="s">
        <v>81</v>
      </c>
      <c r="D41">
        <v>2</v>
      </c>
      <c r="E41">
        <v>71</v>
      </c>
      <c r="F41">
        <v>5</v>
      </c>
      <c r="G41">
        <v>17</v>
      </c>
      <c r="H41">
        <v>93</v>
      </c>
      <c r="I41" s="31">
        <v>76.34</v>
      </c>
      <c r="J41" s="31">
        <v>5.37</v>
      </c>
      <c r="K41" s="31">
        <v>18.29</v>
      </c>
    </row>
    <row r="42" spans="1:11">
      <c r="A42">
        <v>2015</v>
      </c>
      <c r="B42" s="2" t="s">
        <v>59</v>
      </c>
      <c r="C42" s="2" t="s">
        <v>81</v>
      </c>
      <c r="D42">
        <v>3</v>
      </c>
      <c r="E42">
        <v>68</v>
      </c>
      <c r="F42">
        <v>14</v>
      </c>
      <c r="G42">
        <v>15</v>
      </c>
      <c r="H42">
        <v>97</v>
      </c>
      <c r="I42" s="31">
        <v>70.099999999999994</v>
      </c>
      <c r="J42" s="31">
        <v>14.43</v>
      </c>
      <c r="K42" s="31">
        <v>15.47</v>
      </c>
    </row>
    <row r="43" spans="1:11">
      <c r="A43">
        <v>2015</v>
      </c>
      <c r="B43" s="2" t="s">
        <v>59</v>
      </c>
      <c r="C43" s="2" t="s">
        <v>81</v>
      </c>
      <c r="D43">
        <v>4</v>
      </c>
      <c r="E43">
        <v>81</v>
      </c>
      <c r="F43">
        <v>22</v>
      </c>
      <c r="G43">
        <v>21</v>
      </c>
      <c r="H43">
        <v>124</v>
      </c>
      <c r="I43" s="31">
        <v>65.319999999999993</v>
      </c>
      <c r="J43" s="31">
        <v>17.739999999999998</v>
      </c>
      <c r="K43" s="31">
        <v>16.940000000000001</v>
      </c>
    </row>
    <row r="44" spans="1:11">
      <c r="A44">
        <v>2015</v>
      </c>
      <c r="B44" s="2" t="s">
        <v>59</v>
      </c>
      <c r="C44" s="2" t="s">
        <v>82</v>
      </c>
      <c r="D44">
        <v>1</v>
      </c>
      <c r="E44">
        <v>35</v>
      </c>
      <c r="F44">
        <v>8</v>
      </c>
      <c r="G44">
        <v>6</v>
      </c>
      <c r="H44">
        <v>49</v>
      </c>
      <c r="I44" s="31">
        <v>71.42</v>
      </c>
      <c r="J44" s="31">
        <v>16.32</v>
      </c>
      <c r="K44" s="31">
        <v>12.26</v>
      </c>
    </row>
    <row r="45" spans="1:11">
      <c r="A45">
        <v>2015</v>
      </c>
      <c r="B45" s="2" t="s">
        <v>59</v>
      </c>
      <c r="C45" s="2" t="s">
        <v>82</v>
      </c>
      <c r="D45">
        <v>2</v>
      </c>
      <c r="E45">
        <v>27</v>
      </c>
      <c r="F45">
        <v>17</v>
      </c>
      <c r="G45">
        <v>13</v>
      </c>
      <c r="H45">
        <v>57</v>
      </c>
      <c r="I45" s="31">
        <v>47.36</v>
      </c>
      <c r="J45" s="31">
        <v>29.82</v>
      </c>
      <c r="K45" s="31">
        <v>22.82</v>
      </c>
    </row>
    <row r="46" spans="1:11">
      <c r="A46">
        <v>2015</v>
      </c>
      <c r="B46" s="2" t="s">
        <v>59</v>
      </c>
      <c r="C46" s="2" t="s">
        <v>82</v>
      </c>
      <c r="D46">
        <v>3</v>
      </c>
      <c r="E46">
        <v>21</v>
      </c>
      <c r="F46">
        <v>21</v>
      </c>
      <c r="G46">
        <v>4</v>
      </c>
      <c r="H46">
        <v>46</v>
      </c>
      <c r="I46" s="31">
        <v>45.65</v>
      </c>
      <c r="J46" s="31">
        <v>45.65</v>
      </c>
      <c r="K46" s="31">
        <v>8.6999999999999993</v>
      </c>
    </row>
    <row r="47" spans="1:11">
      <c r="A47">
        <v>2015</v>
      </c>
      <c r="B47" s="2" t="s">
        <v>59</v>
      </c>
      <c r="C47" s="2" t="s">
        <v>82</v>
      </c>
      <c r="D47">
        <v>4</v>
      </c>
      <c r="E47">
        <v>51</v>
      </c>
      <c r="F47">
        <v>32</v>
      </c>
      <c r="G47">
        <v>15</v>
      </c>
      <c r="H47">
        <v>98</v>
      </c>
      <c r="I47" s="31">
        <v>52.04</v>
      </c>
      <c r="J47" s="31">
        <v>32.65</v>
      </c>
      <c r="K47" s="31">
        <v>15.31</v>
      </c>
    </row>
    <row r="48" spans="1:11" s="32" customFormat="1">
      <c r="E48" s="32">
        <f>SUM(E40:E47)</f>
        <v>431</v>
      </c>
      <c r="F48" s="32">
        <f>SUM(F40:F47)</f>
        <v>131</v>
      </c>
      <c r="G48" s="32">
        <f>SUM(G40:G47)</f>
        <v>96</v>
      </c>
      <c r="H48" s="32">
        <f>SUM(H40:H47)</f>
        <v>658</v>
      </c>
      <c r="I48" s="37">
        <f>(100*E48)/H48</f>
        <v>65.501519756838903</v>
      </c>
      <c r="J48" s="37">
        <f>(100*F48)/H48</f>
        <v>19.908814589665653</v>
      </c>
      <c r="K48" s="37">
        <f>(G48*100)/H48</f>
        <v>14.589665653495441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8"/>
  <sheetViews>
    <sheetView workbookViewId="0">
      <selection activeCell="C80" sqref="C80"/>
    </sheetView>
  </sheetViews>
  <sheetFormatPr baseColWidth="10" defaultColWidth="9.1640625" defaultRowHeight="14" x14ac:dyDescent="0"/>
  <cols>
    <col min="2" max="2" width="16.5" bestFit="1" customWidth="1"/>
    <col min="3" max="3" width="79.83203125" bestFit="1" customWidth="1"/>
    <col min="4" max="4" width="7.5" bestFit="1" customWidth="1"/>
    <col min="5" max="6" width="10.5" bestFit="1" customWidth="1"/>
    <col min="7" max="7" width="10.6640625" bestFit="1" customWidth="1"/>
    <col min="8" max="8" width="7.33203125" bestFit="1" customWidth="1"/>
    <col min="9" max="9" width="12.1640625" style="4" bestFit="1" customWidth="1"/>
    <col min="10" max="10" width="12.33203125" style="4" bestFit="1" customWidth="1"/>
    <col min="11" max="11" width="12.5" style="4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60</v>
      </c>
      <c r="D2" s="1">
        <v>1</v>
      </c>
      <c r="E2" s="1">
        <v>129</v>
      </c>
      <c r="F2" s="1">
        <v>12</v>
      </c>
      <c r="G2" s="1">
        <v>15</v>
      </c>
      <c r="H2" s="1">
        <v>156</v>
      </c>
      <c r="I2" s="5">
        <f>(E2*100)/H2</f>
        <v>82.692307692307693</v>
      </c>
      <c r="J2" s="5">
        <f>(F2*100)/H2</f>
        <v>7.6923076923076925</v>
      </c>
      <c r="K2" s="5">
        <f>(G2*100)/H2</f>
        <v>9.615384615384615</v>
      </c>
    </row>
    <row r="3" spans="1:11" s="3" customFormat="1">
      <c r="A3" s="1">
        <v>2011</v>
      </c>
      <c r="B3" s="2" t="s">
        <v>59</v>
      </c>
      <c r="C3" s="2" t="s">
        <v>60</v>
      </c>
      <c r="D3" s="1">
        <v>2</v>
      </c>
      <c r="E3" s="1">
        <v>105</v>
      </c>
      <c r="F3" s="1">
        <v>8</v>
      </c>
      <c r="G3" s="1">
        <v>21</v>
      </c>
      <c r="H3" s="1">
        <v>134</v>
      </c>
      <c r="I3" s="5">
        <f t="shared" ref="I3:I66" si="0">(E3*100)/H3</f>
        <v>78.358208955223887</v>
      </c>
      <c r="J3" s="5">
        <f t="shared" ref="J3:J66" si="1">(F3*100)/H3</f>
        <v>5.9701492537313436</v>
      </c>
      <c r="K3" s="5">
        <f t="shared" ref="K3:K66" si="2">(G3*100)/H3</f>
        <v>15.671641791044776</v>
      </c>
    </row>
    <row r="4" spans="1:11" s="3" customFormat="1">
      <c r="A4" s="1">
        <v>2011</v>
      </c>
      <c r="B4" s="2" t="s">
        <v>59</v>
      </c>
      <c r="C4" s="2" t="s">
        <v>61</v>
      </c>
      <c r="D4" s="1">
        <v>1</v>
      </c>
      <c r="E4" s="1">
        <v>81</v>
      </c>
      <c r="F4" s="1">
        <v>26</v>
      </c>
      <c r="G4" s="1">
        <v>17</v>
      </c>
      <c r="H4" s="1">
        <v>124</v>
      </c>
      <c r="I4" s="5">
        <f t="shared" si="0"/>
        <v>65.322580645161295</v>
      </c>
      <c r="J4" s="5">
        <f t="shared" si="1"/>
        <v>20.967741935483872</v>
      </c>
      <c r="K4" s="5">
        <f t="shared" si="2"/>
        <v>13.709677419354838</v>
      </c>
    </row>
    <row r="5" spans="1:11" s="3" customFormat="1">
      <c r="A5" s="1">
        <v>2011</v>
      </c>
      <c r="B5" s="2" t="s">
        <v>59</v>
      </c>
      <c r="C5" s="2" t="s">
        <v>61</v>
      </c>
      <c r="D5" s="1">
        <v>2</v>
      </c>
      <c r="E5" s="1">
        <v>33</v>
      </c>
      <c r="F5" s="1">
        <v>27</v>
      </c>
      <c r="G5" s="1">
        <v>5</v>
      </c>
      <c r="H5" s="1">
        <v>65</v>
      </c>
      <c r="I5" s="5">
        <f t="shared" si="0"/>
        <v>50.769230769230766</v>
      </c>
      <c r="J5" s="5">
        <f t="shared" si="1"/>
        <v>41.53846153846154</v>
      </c>
      <c r="K5" s="5">
        <f t="shared" si="2"/>
        <v>7.6923076923076925</v>
      </c>
    </row>
    <row r="6" spans="1:11" s="3" customFormat="1">
      <c r="A6" s="1">
        <v>2011</v>
      </c>
      <c r="B6" s="2" t="s">
        <v>59</v>
      </c>
      <c r="C6" s="2" t="s">
        <v>62</v>
      </c>
      <c r="D6" s="1">
        <v>1</v>
      </c>
      <c r="E6" s="1">
        <v>327</v>
      </c>
      <c r="F6" s="1">
        <v>39</v>
      </c>
      <c r="G6" s="1">
        <v>49</v>
      </c>
      <c r="H6" s="1">
        <v>415</v>
      </c>
      <c r="I6" s="5">
        <f t="shared" si="0"/>
        <v>78.795180722891573</v>
      </c>
      <c r="J6" s="5">
        <f t="shared" si="1"/>
        <v>9.3975903614457827</v>
      </c>
      <c r="K6" s="5">
        <f t="shared" si="2"/>
        <v>11.80722891566265</v>
      </c>
    </row>
    <row r="7" spans="1:11" s="3" customFormat="1">
      <c r="A7" s="1">
        <v>2011</v>
      </c>
      <c r="B7" s="2" t="s">
        <v>59</v>
      </c>
      <c r="C7" s="2" t="s">
        <v>62</v>
      </c>
      <c r="D7" s="1">
        <v>2</v>
      </c>
      <c r="E7" s="1">
        <v>234</v>
      </c>
      <c r="F7" s="1">
        <v>48</v>
      </c>
      <c r="G7" s="1">
        <v>30</v>
      </c>
      <c r="H7" s="1">
        <v>312</v>
      </c>
      <c r="I7" s="5">
        <f t="shared" si="0"/>
        <v>75</v>
      </c>
      <c r="J7" s="5">
        <f t="shared" si="1"/>
        <v>15.384615384615385</v>
      </c>
      <c r="K7" s="5">
        <f t="shared" si="2"/>
        <v>9.615384615384615</v>
      </c>
    </row>
    <row r="8" spans="1:11" s="3" customFormat="1">
      <c r="A8" s="1">
        <v>2011</v>
      </c>
      <c r="B8" s="2" t="s">
        <v>59</v>
      </c>
      <c r="C8" s="2" t="s">
        <v>64</v>
      </c>
      <c r="D8" s="1">
        <v>1</v>
      </c>
      <c r="E8" s="1">
        <v>267</v>
      </c>
      <c r="F8" s="1">
        <v>19</v>
      </c>
      <c r="G8" s="1">
        <v>34</v>
      </c>
      <c r="H8" s="1">
        <v>320</v>
      </c>
      <c r="I8" s="5">
        <f t="shared" si="0"/>
        <v>83.4375</v>
      </c>
      <c r="J8" s="5">
        <f t="shared" si="1"/>
        <v>5.9375</v>
      </c>
      <c r="K8" s="5">
        <f t="shared" si="2"/>
        <v>10.625</v>
      </c>
    </row>
    <row r="9" spans="1:11" s="3" customFormat="1">
      <c r="A9" s="1">
        <v>2011</v>
      </c>
      <c r="B9" s="2" t="s">
        <v>59</v>
      </c>
      <c r="C9" s="2" t="s">
        <v>64</v>
      </c>
      <c r="D9" s="1">
        <v>2</v>
      </c>
      <c r="E9" s="1">
        <v>294</v>
      </c>
      <c r="F9" s="1">
        <v>25</v>
      </c>
      <c r="G9" s="1">
        <v>32</v>
      </c>
      <c r="H9" s="1">
        <v>351</v>
      </c>
      <c r="I9" s="5">
        <f t="shared" si="0"/>
        <v>83.760683760683762</v>
      </c>
      <c r="J9" s="5">
        <f t="shared" si="1"/>
        <v>7.1225071225071224</v>
      </c>
      <c r="K9" s="5">
        <f t="shared" si="2"/>
        <v>9.116809116809117</v>
      </c>
    </row>
    <row r="10" spans="1:11" s="3" customFormat="1">
      <c r="A10" s="1">
        <v>2011</v>
      </c>
      <c r="B10" s="2" t="s">
        <v>59</v>
      </c>
      <c r="C10" s="2" t="s">
        <v>64</v>
      </c>
      <c r="D10" s="1">
        <v>3</v>
      </c>
      <c r="E10" s="1">
        <v>325</v>
      </c>
      <c r="F10" s="1">
        <v>49</v>
      </c>
      <c r="G10" s="1">
        <v>72</v>
      </c>
      <c r="H10" s="1">
        <v>446</v>
      </c>
      <c r="I10" s="5">
        <f t="shared" si="0"/>
        <v>72.869955156950667</v>
      </c>
      <c r="J10" s="5">
        <f t="shared" si="1"/>
        <v>10.986547085201794</v>
      </c>
      <c r="K10" s="5">
        <f t="shared" si="2"/>
        <v>16.143497757847534</v>
      </c>
    </row>
    <row r="11" spans="1:11" s="3" customFormat="1">
      <c r="A11" s="1">
        <v>2011</v>
      </c>
      <c r="B11" s="2" t="s">
        <v>59</v>
      </c>
      <c r="C11" s="2" t="s">
        <v>64</v>
      </c>
      <c r="D11" s="1">
        <v>4</v>
      </c>
      <c r="E11" s="1">
        <v>477</v>
      </c>
      <c r="F11" s="1">
        <v>95</v>
      </c>
      <c r="G11" s="1">
        <v>114</v>
      </c>
      <c r="H11" s="1">
        <v>686</v>
      </c>
      <c r="I11" s="5">
        <f t="shared" si="0"/>
        <v>69.533527696793001</v>
      </c>
      <c r="J11" s="5">
        <f t="shared" si="1"/>
        <v>13.848396501457726</v>
      </c>
      <c r="K11" s="5">
        <f t="shared" si="2"/>
        <v>16.618075801749271</v>
      </c>
    </row>
    <row r="12" spans="1:11" s="3" customFormat="1">
      <c r="A12" s="1">
        <v>2011</v>
      </c>
      <c r="B12" s="2" t="s">
        <v>59</v>
      </c>
      <c r="C12" s="2" t="s">
        <v>65</v>
      </c>
      <c r="D12" s="1">
        <v>1</v>
      </c>
      <c r="E12" s="1">
        <v>234</v>
      </c>
      <c r="F12" s="1">
        <v>62</v>
      </c>
      <c r="G12" s="1">
        <v>39</v>
      </c>
      <c r="H12" s="1">
        <v>335</v>
      </c>
      <c r="I12" s="5">
        <f t="shared" si="0"/>
        <v>69.850746268656721</v>
      </c>
      <c r="J12" s="5">
        <f t="shared" si="1"/>
        <v>18.507462686567163</v>
      </c>
      <c r="K12" s="5">
        <f t="shared" si="2"/>
        <v>11.64179104477612</v>
      </c>
    </row>
    <row r="13" spans="1:11" s="3" customFormat="1">
      <c r="A13" s="1">
        <v>2011</v>
      </c>
      <c r="B13" s="2" t="s">
        <v>59</v>
      </c>
      <c r="C13" s="2" t="s">
        <v>65</v>
      </c>
      <c r="D13" s="1">
        <v>2</v>
      </c>
      <c r="E13" s="1">
        <v>213</v>
      </c>
      <c r="F13" s="1">
        <v>75</v>
      </c>
      <c r="G13" s="1">
        <v>63</v>
      </c>
      <c r="H13" s="1">
        <v>351</v>
      </c>
      <c r="I13" s="5">
        <f t="shared" si="0"/>
        <v>60.683760683760681</v>
      </c>
      <c r="J13" s="5">
        <f t="shared" si="1"/>
        <v>21.367521367521366</v>
      </c>
      <c r="K13" s="5">
        <f t="shared" si="2"/>
        <v>17.948717948717949</v>
      </c>
    </row>
    <row r="14" spans="1:11" s="3" customFormat="1">
      <c r="A14" s="1">
        <v>2011</v>
      </c>
      <c r="B14" s="2" t="s">
        <v>59</v>
      </c>
      <c r="C14" s="2" t="s">
        <v>66</v>
      </c>
      <c r="D14" s="1">
        <v>1</v>
      </c>
      <c r="E14" s="1">
        <v>84</v>
      </c>
      <c r="F14" s="1">
        <v>15</v>
      </c>
      <c r="G14" s="1">
        <v>14</v>
      </c>
      <c r="H14" s="1">
        <v>113</v>
      </c>
      <c r="I14" s="5">
        <f t="shared" si="0"/>
        <v>74.336283185840713</v>
      </c>
      <c r="J14" s="5">
        <f t="shared" si="1"/>
        <v>13.274336283185841</v>
      </c>
      <c r="K14" s="5">
        <f t="shared" si="2"/>
        <v>12.389380530973451</v>
      </c>
    </row>
    <row r="15" spans="1:11" s="3" customFormat="1">
      <c r="A15" s="1">
        <v>2011</v>
      </c>
      <c r="B15" s="2" t="s">
        <v>59</v>
      </c>
      <c r="C15" s="2" t="s">
        <v>66</v>
      </c>
      <c r="D15" s="1">
        <v>2</v>
      </c>
      <c r="E15" s="1">
        <v>74</v>
      </c>
      <c r="F15" s="1">
        <v>10</v>
      </c>
      <c r="G15" s="1">
        <v>11</v>
      </c>
      <c r="H15" s="1">
        <v>95</v>
      </c>
      <c r="I15" s="5">
        <f t="shared" si="0"/>
        <v>77.89473684210526</v>
      </c>
      <c r="J15" s="5">
        <f t="shared" si="1"/>
        <v>10.526315789473685</v>
      </c>
      <c r="K15" s="5">
        <f t="shared" si="2"/>
        <v>11.578947368421053</v>
      </c>
    </row>
    <row r="16" spans="1:11" s="3" customFormat="1">
      <c r="A16" s="1">
        <v>2011</v>
      </c>
      <c r="B16" s="2" t="s">
        <v>59</v>
      </c>
      <c r="C16" s="2" t="s">
        <v>67</v>
      </c>
      <c r="D16" s="1">
        <v>1</v>
      </c>
      <c r="E16" s="1">
        <v>79</v>
      </c>
      <c r="F16" s="1">
        <v>18</v>
      </c>
      <c r="G16" s="1">
        <v>15</v>
      </c>
      <c r="H16" s="1">
        <v>112</v>
      </c>
      <c r="I16" s="5">
        <f t="shared" si="0"/>
        <v>70.535714285714292</v>
      </c>
      <c r="J16" s="5">
        <f t="shared" si="1"/>
        <v>16.071428571428573</v>
      </c>
      <c r="K16" s="5">
        <f t="shared" si="2"/>
        <v>13.392857142857142</v>
      </c>
    </row>
    <row r="17" spans="1:11" s="3" customFormat="1">
      <c r="A17" s="1">
        <v>2011</v>
      </c>
      <c r="B17" s="2" t="s">
        <v>59</v>
      </c>
      <c r="C17" s="2" t="s">
        <v>67</v>
      </c>
      <c r="D17" s="1">
        <v>2</v>
      </c>
      <c r="E17" s="1">
        <v>44</v>
      </c>
      <c r="F17" s="1">
        <v>6</v>
      </c>
      <c r="G17" s="1">
        <v>3</v>
      </c>
      <c r="H17" s="1">
        <v>53</v>
      </c>
      <c r="I17" s="5">
        <f t="shared" si="0"/>
        <v>83.018867924528308</v>
      </c>
      <c r="J17" s="5">
        <f t="shared" si="1"/>
        <v>11.320754716981131</v>
      </c>
      <c r="K17" s="5">
        <f t="shared" si="2"/>
        <v>5.6603773584905657</v>
      </c>
    </row>
    <row r="18" spans="1:11" s="3" customFormat="1">
      <c r="A18" s="1">
        <v>2011</v>
      </c>
      <c r="B18" s="2" t="s">
        <v>59</v>
      </c>
      <c r="C18" s="2" t="s">
        <v>68</v>
      </c>
      <c r="D18" s="1">
        <v>1</v>
      </c>
      <c r="E18" s="1">
        <v>25</v>
      </c>
      <c r="F18" s="1">
        <v>23</v>
      </c>
      <c r="G18" s="1">
        <v>12</v>
      </c>
      <c r="H18" s="1">
        <v>60</v>
      </c>
      <c r="I18" s="5">
        <f t="shared" si="0"/>
        <v>41.666666666666664</v>
      </c>
      <c r="J18" s="5">
        <f t="shared" si="1"/>
        <v>38.333333333333336</v>
      </c>
      <c r="K18" s="5">
        <f t="shared" si="2"/>
        <v>20</v>
      </c>
    </row>
    <row r="19" spans="1:11" s="3" customFormat="1">
      <c r="A19" s="1">
        <v>2011</v>
      </c>
      <c r="B19" s="2" t="s">
        <v>59</v>
      </c>
      <c r="C19" s="2" t="s">
        <v>68</v>
      </c>
      <c r="D19" s="1">
        <v>2</v>
      </c>
      <c r="E19" s="1">
        <v>15</v>
      </c>
      <c r="F19" s="1">
        <v>20</v>
      </c>
      <c r="G19" s="1">
        <v>6</v>
      </c>
      <c r="H19" s="1">
        <v>41</v>
      </c>
      <c r="I19" s="5">
        <f t="shared" si="0"/>
        <v>36.585365853658537</v>
      </c>
      <c r="J19" s="5">
        <f t="shared" si="1"/>
        <v>48.780487804878049</v>
      </c>
      <c r="K19" s="5">
        <f t="shared" si="2"/>
        <v>14.634146341463415</v>
      </c>
    </row>
    <row r="20" spans="1:11" s="3" customFormat="1">
      <c r="A20" s="1">
        <v>2011</v>
      </c>
      <c r="B20" s="2" t="s">
        <v>59</v>
      </c>
      <c r="C20" s="2" t="s">
        <v>68</v>
      </c>
      <c r="D20" s="1">
        <v>3</v>
      </c>
      <c r="E20" s="1">
        <v>14</v>
      </c>
      <c r="F20" s="1">
        <v>8</v>
      </c>
      <c r="G20" s="1">
        <v>13</v>
      </c>
      <c r="H20" s="1">
        <v>35</v>
      </c>
      <c r="I20" s="5">
        <f t="shared" si="0"/>
        <v>40</v>
      </c>
      <c r="J20" s="5">
        <f t="shared" si="1"/>
        <v>22.857142857142858</v>
      </c>
      <c r="K20" s="5">
        <f t="shared" si="2"/>
        <v>37.142857142857146</v>
      </c>
    </row>
    <row r="21" spans="1:11" s="3" customFormat="1">
      <c r="A21" s="1">
        <v>2011</v>
      </c>
      <c r="B21" s="2" t="s">
        <v>59</v>
      </c>
      <c r="C21" s="2" t="s">
        <v>69</v>
      </c>
      <c r="D21" s="1">
        <v>1</v>
      </c>
      <c r="E21" s="1">
        <v>61</v>
      </c>
      <c r="F21" s="1">
        <v>12</v>
      </c>
      <c r="G21" s="1">
        <v>16</v>
      </c>
      <c r="H21" s="1">
        <v>89</v>
      </c>
      <c r="I21" s="5">
        <f t="shared" si="0"/>
        <v>68.539325842696627</v>
      </c>
      <c r="J21" s="5">
        <f t="shared" si="1"/>
        <v>13.48314606741573</v>
      </c>
      <c r="K21" s="5">
        <f t="shared" si="2"/>
        <v>17.977528089887642</v>
      </c>
    </row>
    <row r="22" spans="1:11" s="3" customFormat="1">
      <c r="A22" s="1">
        <v>2011</v>
      </c>
      <c r="B22" s="2" t="s">
        <v>59</v>
      </c>
      <c r="C22" s="2" t="s">
        <v>69</v>
      </c>
      <c r="D22" s="1">
        <v>2</v>
      </c>
      <c r="E22" s="1">
        <v>49</v>
      </c>
      <c r="F22" s="1">
        <v>14</v>
      </c>
      <c r="G22" s="1">
        <v>20</v>
      </c>
      <c r="H22" s="1">
        <v>83</v>
      </c>
      <c r="I22" s="5">
        <f t="shared" si="0"/>
        <v>59.036144578313255</v>
      </c>
      <c r="J22" s="5">
        <f t="shared" si="1"/>
        <v>16.867469879518072</v>
      </c>
      <c r="K22" s="5">
        <f t="shared" si="2"/>
        <v>24.096385542168676</v>
      </c>
    </row>
    <row r="23" spans="1:11" s="3" customFormat="1">
      <c r="A23" s="1">
        <v>2011</v>
      </c>
      <c r="B23" s="2" t="s">
        <v>59</v>
      </c>
      <c r="C23" s="2" t="s">
        <v>69</v>
      </c>
      <c r="D23" s="1">
        <v>3</v>
      </c>
      <c r="E23" s="1">
        <v>50</v>
      </c>
      <c r="F23" s="1">
        <v>17</v>
      </c>
      <c r="G23" s="1">
        <v>35</v>
      </c>
      <c r="H23" s="1">
        <v>102</v>
      </c>
      <c r="I23" s="5">
        <f t="shared" si="0"/>
        <v>49.019607843137258</v>
      </c>
      <c r="J23" s="5">
        <f t="shared" si="1"/>
        <v>16.666666666666668</v>
      </c>
      <c r="K23" s="5">
        <f t="shared" si="2"/>
        <v>34.313725490196077</v>
      </c>
    </row>
    <row r="24" spans="1:11" s="3" customFormat="1">
      <c r="A24" s="1">
        <v>2011</v>
      </c>
      <c r="B24" s="2" t="s">
        <v>59</v>
      </c>
      <c r="C24" s="2" t="s">
        <v>70</v>
      </c>
      <c r="D24" s="1">
        <v>1</v>
      </c>
      <c r="E24" s="1">
        <v>66</v>
      </c>
      <c r="F24" s="1">
        <v>19</v>
      </c>
      <c r="G24" s="1">
        <v>21</v>
      </c>
      <c r="H24" s="1">
        <v>106</v>
      </c>
      <c r="I24" s="5">
        <f t="shared" si="0"/>
        <v>62.264150943396224</v>
      </c>
      <c r="J24" s="5">
        <f t="shared" si="1"/>
        <v>17.924528301886792</v>
      </c>
      <c r="K24" s="5">
        <f t="shared" si="2"/>
        <v>19.811320754716981</v>
      </c>
    </row>
    <row r="25" spans="1:11" s="3" customFormat="1">
      <c r="A25" s="1">
        <v>2011</v>
      </c>
      <c r="B25" s="2" t="s">
        <v>59</v>
      </c>
      <c r="C25" s="2" t="s">
        <v>70</v>
      </c>
      <c r="D25" s="1">
        <v>2</v>
      </c>
      <c r="E25" s="1">
        <v>49</v>
      </c>
      <c r="F25" s="1">
        <v>29</v>
      </c>
      <c r="G25" s="1">
        <v>30</v>
      </c>
      <c r="H25" s="1">
        <v>108</v>
      </c>
      <c r="I25" s="5">
        <f t="shared" si="0"/>
        <v>45.370370370370374</v>
      </c>
      <c r="J25" s="5">
        <f t="shared" si="1"/>
        <v>26.851851851851851</v>
      </c>
      <c r="K25" s="5">
        <f t="shared" si="2"/>
        <v>27.777777777777779</v>
      </c>
    </row>
    <row r="26" spans="1:11" s="3" customFormat="1">
      <c r="A26" s="1">
        <v>2011</v>
      </c>
      <c r="B26" s="2" t="s">
        <v>59</v>
      </c>
      <c r="C26" s="2" t="s">
        <v>71</v>
      </c>
      <c r="D26" s="1">
        <v>1</v>
      </c>
      <c r="E26" s="1">
        <v>63</v>
      </c>
      <c r="F26" s="1">
        <v>13</v>
      </c>
      <c r="G26" s="1">
        <v>7</v>
      </c>
      <c r="H26" s="1">
        <v>83</v>
      </c>
      <c r="I26" s="5">
        <f t="shared" si="0"/>
        <v>75.903614457831324</v>
      </c>
      <c r="J26" s="5">
        <f t="shared" si="1"/>
        <v>15.662650602409638</v>
      </c>
      <c r="K26" s="5">
        <f t="shared" si="2"/>
        <v>8.4337349397590362</v>
      </c>
    </row>
    <row r="27" spans="1:11" s="3" customFormat="1">
      <c r="A27" s="1">
        <v>2011</v>
      </c>
      <c r="B27" s="2" t="s">
        <v>59</v>
      </c>
      <c r="C27" s="2" t="s">
        <v>71</v>
      </c>
      <c r="D27" s="1">
        <v>2</v>
      </c>
      <c r="E27" s="1">
        <v>35</v>
      </c>
      <c r="F27" s="1">
        <v>7</v>
      </c>
      <c r="G27" s="1">
        <v>17</v>
      </c>
      <c r="H27" s="1">
        <v>59</v>
      </c>
      <c r="I27" s="5">
        <f t="shared" si="0"/>
        <v>59.322033898305087</v>
      </c>
      <c r="J27" s="5">
        <f t="shared" si="1"/>
        <v>11.864406779661017</v>
      </c>
      <c r="K27" s="5">
        <f t="shared" si="2"/>
        <v>28.8135593220339</v>
      </c>
    </row>
    <row r="28" spans="1:11" s="3" customFormat="1">
      <c r="A28" s="1">
        <v>2011</v>
      </c>
      <c r="B28" s="2" t="s">
        <v>59</v>
      </c>
      <c r="C28" s="2" t="s">
        <v>71</v>
      </c>
      <c r="D28" s="1">
        <v>3</v>
      </c>
      <c r="E28" s="1">
        <v>16</v>
      </c>
      <c r="F28" s="1">
        <v>12</v>
      </c>
      <c r="G28" s="1">
        <v>26</v>
      </c>
      <c r="H28" s="1">
        <v>54</v>
      </c>
      <c r="I28" s="5">
        <f t="shared" si="0"/>
        <v>29.62962962962963</v>
      </c>
      <c r="J28" s="5">
        <f t="shared" si="1"/>
        <v>22.222222222222221</v>
      </c>
      <c r="K28" s="5">
        <f t="shared" si="2"/>
        <v>48.148148148148145</v>
      </c>
    </row>
    <row r="29" spans="1:11" s="3" customFormat="1">
      <c r="A29" s="1">
        <v>2011</v>
      </c>
      <c r="B29" s="2" t="s">
        <v>59</v>
      </c>
      <c r="C29" s="2" t="s">
        <v>71</v>
      </c>
      <c r="D29" s="1">
        <v>4</v>
      </c>
      <c r="E29" s="1">
        <v>33</v>
      </c>
      <c r="F29" s="1">
        <v>5</v>
      </c>
      <c r="G29" s="1">
        <v>50</v>
      </c>
      <c r="H29" s="1">
        <v>88</v>
      </c>
      <c r="I29" s="5">
        <f t="shared" si="0"/>
        <v>37.5</v>
      </c>
      <c r="J29" s="5">
        <f t="shared" si="1"/>
        <v>5.6818181818181817</v>
      </c>
      <c r="K29" s="5">
        <f t="shared" si="2"/>
        <v>56.81818181818182</v>
      </c>
    </row>
    <row r="30" spans="1:11" s="3" customFormat="1">
      <c r="A30" s="1">
        <v>2011</v>
      </c>
      <c r="B30" s="2" t="s">
        <v>59</v>
      </c>
      <c r="C30" s="2" t="s">
        <v>72</v>
      </c>
      <c r="D30" s="1">
        <v>1</v>
      </c>
      <c r="E30" s="1">
        <v>101</v>
      </c>
      <c r="F30" s="1">
        <v>11</v>
      </c>
      <c r="G30" s="1">
        <v>13</v>
      </c>
      <c r="H30" s="1">
        <v>125</v>
      </c>
      <c r="I30" s="5">
        <f t="shared" si="0"/>
        <v>80.8</v>
      </c>
      <c r="J30" s="5">
        <f t="shared" si="1"/>
        <v>8.8000000000000007</v>
      </c>
      <c r="K30" s="5">
        <f t="shared" si="2"/>
        <v>10.4</v>
      </c>
    </row>
    <row r="31" spans="1:11" s="3" customFormat="1">
      <c r="A31" s="1">
        <v>2011</v>
      </c>
      <c r="B31" s="2" t="s">
        <v>59</v>
      </c>
      <c r="C31" s="2" t="s">
        <v>72</v>
      </c>
      <c r="D31" s="1">
        <v>2</v>
      </c>
      <c r="E31" s="1">
        <v>79</v>
      </c>
      <c r="F31" s="1">
        <v>13</v>
      </c>
      <c r="G31" s="1">
        <v>6</v>
      </c>
      <c r="H31" s="1">
        <v>98</v>
      </c>
      <c r="I31" s="5">
        <f t="shared" si="0"/>
        <v>80.612244897959187</v>
      </c>
      <c r="J31" s="5">
        <f t="shared" si="1"/>
        <v>13.26530612244898</v>
      </c>
      <c r="K31" s="5">
        <f t="shared" si="2"/>
        <v>6.1224489795918364</v>
      </c>
    </row>
    <row r="32" spans="1:11" s="3" customFormat="1">
      <c r="A32" s="1">
        <v>2011</v>
      </c>
      <c r="B32" s="2" t="s">
        <v>59</v>
      </c>
      <c r="C32" s="2" t="s">
        <v>73</v>
      </c>
      <c r="D32" s="1">
        <v>1</v>
      </c>
      <c r="E32" s="1">
        <v>102</v>
      </c>
      <c r="F32" s="1">
        <v>8</v>
      </c>
      <c r="G32" s="1">
        <v>10</v>
      </c>
      <c r="H32" s="1">
        <v>120</v>
      </c>
      <c r="I32" s="5">
        <f t="shared" si="0"/>
        <v>85</v>
      </c>
      <c r="J32" s="5">
        <f t="shared" si="1"/>
        <v>6.666666666666667</v>
      </c>
      <c r="K32" s="5">
        <f t="shared" si="2"/>
        <v>8.3333333333333339</v>
      </c>
    </row>
    <row r="33" spans="1:11" s="3" customFormat="1">
      <c r="A33" s="1">
        <v>2011</v>
      </c>
      <c r="B33" s="2" t="s">
        <v>59</v>
      </c>
      <c r="C33" s="2" t="s">
        <v>73</v>
      </c>
      <c r="D33" s="1">
        <v>2</v>
      </c>
      <c r="E33" s="1">
        <v>85</v>
      </c>
      <c r="F33" s="1">
        <v>11</v>
      </c>
      <c r="G33" s="1">
        <v>14</v>
      </c>
      <c r="H33" s="1">
        <v>110</v>
      </c>
      <c r="I33" s="5">
        <f t="shared" si="0"/>
        <v>77.272727272727266</v>
      </c>
      <c r="J33" s="5">
        <f t="shared" si="1"/>
        <v>10</v>
      </c>
      <c r="K33" s="5">
        <f t="shared" si="2"/>
        <v>12.727272727272727</v>
      </c>
    </row>
    <row r="34" spans="1:11" s="3" customFormat="1">
      <c r="A34" s="1">
        <v>2011</v>
      </c>
      <c r="B34" s="2" t="s">
        <v>59</v>
      </c>
      <c r="C34" s="2" t="s">
        <v>73</v>
      </c>
      <c r="D34" s="1">
        <v>4</v>
      </c>
      <c r="E34" s="1">
        <v>4</v>
      </c>
      <c r="F34" s="1">
        <v>0</v>
      </c>
      <c r="G34" s="1">
        <v>1</v>
      </c>
      <c r="H34" s="1">
        <v>5</v>
      </c>
      <c r="I34" s="5">
        <f t="shared" si="0"/>
        <v>80</v>
      </c>
      <c r="J34" s="5">
        <f t="shared" si="1"/>
        <v>0</v>
      </c>
      <c r="K34" s="5">
        <f t="shared" si="2"/>
        <v>20</v>
      </c>
    </row>
    <row r="35" spans="1:11" s="3" customFormat="1">
      <c r="A35" s="1">
        <v>2011</v>
      </c>
      <c r="B35" s="2" t="s">
        <v>59</v>
      </c>
      <c r="C35" s="2" t="s">
        <v>74</v>
      </c>
      <c r="D35" s="1">
        <v>1</v>
      </c>
      <c r="E35" s="1">
        <v>146</v>
      </c>
      <c r="F35" s="1">
        <v>33</v>
      </c>
      <c r="G35" s="1">
        <v>17</v>
      </c>
      <c r="H35" s="1">
        <v>196</v>
      </c>
      <c r="I35" s="5">
        <f t="shared" si="0"/>
        <v>74.489795918367349</v>
      </c>
      <c r="J35" s="5">
        <f t="shared" si="1"/>
        <v>16.836734693877553</v>
      </c>
      <c r="K35" s="5">
        <f t="shared" si="2"/>
        <v>8.6734693877551017</v>
      </c>
    </row>
    <row r="36" spans="1:11" s="3" customFormat="1">
      <c r="A36" s="1">
        <v>2011</v>
      </c>
      <c r="B36" s="2" t="s">
        <v>59</v>
      </c>
      <c r="C36" s="2" t="s">
        <v>74</v>
      </c>
      <c r="D36" s="1">
        <v>2</v>
      </c>
      <c r="E36" s="1">
        <v>52</v>
      </c>
      <c r="F36" s="1">
        <v>5</v>
      </c>
      <c r="G36" s="1">
        <v>5</v>
      </c>
      <c r="H36" s="1">
        <v>62</v>
      </c>
      <c r="I36" s="5">
        <f t="shared" si="0"/>
        <v>83.870967741935488</v>
      </c>
      <c r="J36" s="5">
        <f t="shared" si="1"/>
        <v>8.064516129032258</v>
      </c>
      <c r="K36" s="5">
        <f t="shared" si="2"/>
        <v>8.064516129032258</v>
      </c>
    </row>
    <row r="37" spans="1:11" s="3" customFormat="1">
      <c r="A37" s="1">
        <v>2011</v>
      </c>
      <c r="B37" s="2" t="s">
        <v>59</v>
      </c>
      <c r="C37" s="2" t="s">
        <v>75</v>
      </c>
      <c r="D37" s="1">
        <v>1</v>
      </c>
      <c r="E37" s="1">
        <v>128</v>
      </c>
      <c r="F37" s="1">
        <v>10</v>
      </c>
      <c r="G37" s="1">
        <v>13</v>
      </c>
      <c r="H37" s="1">
        <v>151</v>
      </c>
      <c r="I37" s="5">
        <f t="shared" si="0"/>
        <v>84.768211920529808</v>
      </c>
      <c r="J37" s="5">
        <f t="shared" si="1"/>
        <v>6.6225165562913908</v>
      </c>
      <c r="K37" s="5">
        <f t="shared" si="2"/>
        <v>8.6092715231788084</v>
      </c>
    </row>
    <row r="38" spans="1:11" s="3" customFormat="1">
      <c r="A38" s="1">
        <v>2011</v>
      </c>
      <c r="B38" s="2" t="s">
        <v>59</v>
      </c>
      <c r="C38" s="2" t="s">
        <v>75</v>
      </c>
      <c r="D38" s="1">
        <v>2</v>
      </c>
      <c r="E38" s="1">
        <v>88</v>
      </c>
      <c r="F38" s="1">
        <v>10</v>
      </c>
      <c r="G38" s="1">
        <v>21</v>
      </c>
      <c r="H38" s="1">
        <v>119</v>
      </c>
      <c r="I38" s="5">
        <f t="shared" si="0"/>
        <v>73.949579831932766</v>
      </c>
      <c r="J38" s="5">
        <f t="shared" si="1"/>
        <v>8.4033613445378155</v>
      </c>
      <c r="K38" s="5">
        <f t="shared" si="2"/>
        <v>17.647058823529413</v>
      </c>
    </row>
    <row r="39" spans="1:11" s="3" customFormat="1">
      <c r="A39" s="1">
        <v>2011</v>
      </c>
      <c r="B39" s="2" t="s">
        <v>59</v>
      </c>
      <c r="C39" s="2" t="s">
        <v>76</v>
      </c>
      <c r="D39" s="1">
        <v>1</v>
      </c>
      <c r="E39" s="1">
        <v>66</v>
      </c>
      <c r="F39" s="1">
        <v>19</v>
      </c>
      <c r="G39" s="1">
        <v>7</v>
      </c>
      <c r="H39" s="1">
        <v>92</v>
      </c>
      <c r="I39" s="5">
        <f t="shared" si="0"/>
        <v>71.739130434782609</v>
      </c>
      <c r="J39" s="5">
        <f t="shared" si="1"/>
        <v>20.652173913043477</v>
      </c>
      <c r="K39" s="5">
        <f t="shared" si="2"/>
        <v>7.6086956521739131</v>
      </c>
    </row>
    <row r="40" spans="1:11" s="3" customFormat="1">
      <c r="A40" s="1">
        <v>2011</v>
      </c>
      <c r="B40" s="2" t="s">
        <v>59</v>
      </c>
      <c r="C40" s="2" t="s">
        <v>76</v>
      </c>
      <c r="D40" s="1">
        <v>2</v>
      </c>
      <c r="E40" s="1">
        <v>11</v>
      </c>
      <c r="F40" s="1">
        <v>10</v>
      </c>
      <c r="G40" s="1">
        <v>1</v>
      </c>
      <c r="H40" s="1">
        <v>22</v>
      </c>
      <c r="I40" s="5">
        <f t="shared" si="0"/>
        <v>50</v>
      </c>
      <c r="J40" s="5">
        <f t="shared" si="1"/>
        <v>45.454545454545453</v>
      </c>
      <c r="K40" s="5">
        <f t="shared" si="2"/>
        <v>4.5454545454545459</v>
      </c>
    </row>
    <row r="41" spans="1:11" s="3" customFormat="1">
      <c r="A41" s="1">
        <v>2011</v>
      </c>
      <c r="B41" s="2" t="s">
        <v>59</v>
      </c>
      <c r="C41" s="2" t="s">
        <v>76</v>
      </c>
      <c r="D41" s="1">
        <v>3</v>
      </c>
      <c r="E41" s="1">
        <v>0</v>
      </c>
      <c r="F41" s="1">
        <v>0</v>
      </c>
      <c r="G41" s="1">
        <v>1</v>
      </c>
      <c r="H41" s="1">
        <v>1</v>
      </c>
      <c r="I41" s="5">
        <f t="shared" si="0"/>
        <v>0</v>
      </c>
      <c r="J41" s="5">
        <f t="shared" si="1"/>
        <v>0</v>
      </c>
      <c r="K41" s="5">
        <f t="shared" si="2"/>
        <v>100</v>
      </c>
    </row>
    <row r="42" spans="1:11" s="3" customFormat="1">
      <c r="A42" s="1">
        <v>2011</v>
      </c>
      <c r="B42" s="2" t="s">
        <v>59</v>
      </c>
      <c r="C42" s="2" t="s">
        <v>76</v>
      </c>
      <c r="D42" s="1">
        <v>4</v>
      </c>
      <c r="E42" s="1">
        <v>25</v>
      </c>
      <c r="F42" s="1">
        <v>16</v>
      </c>
      <c r="G42" s="1">
        <v>14</v>
      </c>
      <c r="H42" s="1">
        <v>55</v>
      </c>
      <c r="I42" s="5">
        <f t="shared" si="0"/>
        <v>45.454545454545453</v>
      </c>
      <c r="J42" s="5">
        <f t="shared" si="1"/>
        <v>29.09090909090909</v>
      </c>
      <c r="K42" s="5">
        <f t="shared" si="2"/>
        <v>25.454545454545453</v>
      </c>
    </row>
    <row r="43" spans="1:11" s="3" customFormat="1">
      <c r="A43" s="1">
        <v>2011</v>
      </c>
      <c r="B43" s="2" t="s">
        <v>59</v>
      </c>
      <c r="C43" s="2" t="s">
        <v>77</v>
      </c>
      <c r="D43" s="1">
        <v>1</v>
      </c>
      <c r="E43" s="1">
        <v>62</v>
      </c>
      <c r="F43" s="1">
        <v>6</v>
      </c>
      <c r="G43" s="1">
        <v>3</v>
      </c>
      <c r="H43" s="1">
        <v>71</v>
      </c>
      <c r="I43" s="5">
        <f t="shared" si="0"/>
        <v>87.323943661971825</v>
      </c>
      <c r="J43" s="5">
        <f t="shared" si="1"/>
        <v>8.4507042253521121</v>
      </c>
      <c r="K43" s="5">
        <f t="shared" si="2"/>
        <v>4.225352112676056</v>
      </c>
    </row>
    <row r="44" spans="1:11" s="3" customFormat="1">
      <c r="A44" s="1">
        <v>2011</v>
      </c>
      <c r="B44" s="2" t="s">
        <v>59</v>
      </c>
      <c r="C44" s="2" t="s">
        <v>78</v>
      </c>
      <c r="D44" s="1">
        <v>1</v>
      </c>
      <c r="E44" s="1">
        <v>189</v>
      </c>
      <c r="F44" s="1">
        <v>28</v>
      </c>
      <c r="G44" s="1">
        <v>22</v>
      </c>
      <c r="H44" s="1">
        <v>239</v>
      </c>
      <c r="I44" s="5">
        <f t="shared" si="0"/>
        <v>79.079497907949786</v>
      </c>
      <c r="J44" s="5">
        <f t="shared" si="1"/>
        <v>11.715481171548117</v>
      </c>
      <c r="K44" s="5">
        <f t="shared" si="2"/>
        <v>9.2050209205020916</v>
      </c>
    </row>
    <row r="45" spans="1:11" s="3" customFormat="1">
      <c r="A45" s="1">
        <v>2011</v>
      </c>
      <c r="B45" s="2" t="s">
        <v>59</v>
      </c>
      <c r="C45" s="2" t="s">
        <v>78</v>
      </c>
      <c r="D45" s="1">
        <v>2</v>
      </c>
      <c r="E45" s="1">
        <v>81</v>
      </c>
      <c r="F45" s="1">
        <v>17</v>
      </c>
      <c r="G45" s="1">
        <v>5</v>
      </c>
      <c r="H45" s="1">
        <v>103</v>
      </c>
      <c r="I45" s="5">
        <f t="shared" si="0"/>
        <v>78.640776699029132</v>
      </c>
      <c r="J45" s="5">
        <f t="shared" si="1"/>
        <v>16.50485436893204</v>
      </c>
      <c r="K45" s="5">
        <f t="shared" si="2"/>
        <v>4.8543689320388346</v>
      </c>
    </row>
    <row r="46" spans="1:11" s="3" customFormat="1">
      <c r="A46" s="1">
        <v>2011</v>
      </c>
      <c r="B46" s="2" t="s">
        <v>59</v>
      </c>
      <c r="C46" s="2" t="s">
        <v>79</v>
      </c>
      <c r="D46" s="1">
        <v>1</v>
      </c>
      <c r="E46" s="1">
        <v>108</v>
      </c>
      <c r="F46" s="1">
        <v>6</v>
      </c>
      <c r="G46" s="1">
        <v>8</v>
      </c>
      <c r="H46" s="1">
        <v>122</v>
      </c>
      <c r="I46" s="5">
        <f t="shared" si="0"/>
        <v>88.52459016393442</v>
      </c>
      <c r="J46" s="5">
        <f t="shared" si="1"/>
        <v>4.918032786885246</v>
      </c>
      <c r="K46" s="5">
        <f t="shared" si="2"/>
        <v>6.557377049180328</v>
      </c>
    </row>
    <row r="47" spans="1:11" s="3" customFormat="1">
      <c r="A47" s="1">
        <v>2011</v>
      </c>
      <c r="B47" s="2" t="s">
        <v>59</v>
      </c>
      <c r="C47" s="2" t="s">
        <v>79</v>
      </c>
      <c r="D47" s="1">
        <v>2</v>
      </c>
      <c r="E47" s="1">
        <v>70</v>
      </c>
      <c r="F47" s="1">
        <v>8</v>
      </c>
      <c r="G47" s="1">
        <v>7</v>
      </c>
      <c r="H47" s="1">
        <v>85</v>
      </c>
      <c r="I47" s="5">
        <f t="shared" si="0"/>
        <v>82.352941176470594</v>
      </c>
      <c r="J47" s="5">
        <f t="shared" si="1"/>
        <v>9.4117647058823533</v>
      </c>
      <c r="K47" s="5">
        <f t="shared" si="2"/>
        <v>8.235294117647058</v>
      </c>
    </row>
    <row r="48" spans="1:11" s="3" customFormat="1">
      <c r="A48" s="1">
        <v>2011</v>
      </c>
      <c r="B48" s="2" t="s">
        <v>59</v>
      </c>
      <c r="C48" s="2" t="s">
        <v>80</v>
      </c>
      <c r="D48" s="1">
        <v>1</v>
      </c>
      <c r="E48" s="1">
        <v>183</v>
      </c>
      <c r="F48" s="1">
        <v>15</v>
      </c>
      <c r="G48" s="1">
        <v>18</v>
      </c>
      <c r="H48" s="1">
        <v>216</v>
      </c>
      <c r="I48" s="5">
        <f t="shared" si="0"/>
        <v>84.722222222222229</v>
      </c>
      <c r="J48" s="5">
        <f t="shared" si="1"/>
        <v>6.9444444444444446</v>
      </c>
      <c r="K48" s="5">
        <f t="shared" si="2"/>
        <v>8.3333333333333339</v>
      </c>
    </row>
    <row r="49" spans="1:11" s="3" customFormat="1">
      <c r="A49" s="1">
        <v>2011</v>
      </c>
      <c r="B49" s="2" t="s">
        <v>59</v>
      </c>
      <c r="C49" s="2" t="s">
        <v>80</v>
      </c>
      <c r="D49" s="1">
        <v>2</v>
      </c>
      <c r="E49" s="1">
        <v>111</v>
      </c>
      <c r="F49" s="1">
        <v>13</v>
      </c>
      <c r="G49" s="1">
        <v>9</v>
      </c>
      <c r="H49" s="1">
        <v>133</v>
      </c>
      <c r="I49" s="5">
        <f t="shared" si="0"/>
        <v>83.458646616541358</v>
      </c>
      <c r="J49" s="5">
        <f t="shared" si="1"/>
        <v>9.7744360902255636</v>
      </c>
      <c r="K49" s="5">
        <f t="shared" si="2"/>
        <v>6.7669172932330826</v>
      </c>
    </row>
    <row r="50" spans="1:11" s="3" customFormat="1">
      <c r="A50" s="1">
        <v>2011</v>
      </c>
      <c r="B50" s="2" t="s">
        <v>59</v>
      </c>
      <c r="C50" s="2" t="s">
        <v>81</v>
      </c>
      <c r="D50" s="1">
        <v>1</v>
      </c>
      <c r="E50" s="1">
        <v>76</v>
      </c>
      <c r="F50" s="1">
        <v>5</v>
      </c>
      <c r="G50" s="1">
        <v>16</v>
      </c>
      <c r="H50" s="1">
        <v>97</v>
      </c>
      <c r="I50" s="5">
        <f t="shared" si="0"/>
        <v>78.350515463917532</v>
      </c>
      <c r="J50" s="5">
        <f t="shared" si="1"/>
        <v>5.1546391752577323</v>
      </c>
      <c r="K50" s="5">
        <f t="shared" si="2"/>
        <v>16.494845360824741</v>
      </c>
    </row>
    <row r="51" spans="1:11" s="3" customFormat="1">
      <c r="A51" s="1">
        <v>2011</v>
      </c>
      <c r="B51" s="2" t="s">
        <v>59</v>
      </c>
      <c r="C51" s="2" t="s">
        <v>81</v>
      </c>
      <c r="D51" s="1">
        <v>2</v>
      </c>
      <c r="E51" s="1">
        <v>75</v>
      </c>
      <c r="F51" s="1">
        <v>17</v>
      </c>
      <c r="G51" s="1">
        <v>10</v>
      </c>
      <c r="H51" s="1">
        <v>102</v>
      </c>
      <c r="I51" s="5">
        <f t="shared" si="0"/>
        <v>73.529411764705884</v>
      </c>
      <c r="J51" s="5">
        <f t="shared" si="1"/>
        <v>16.666666666666668</v>
      </c>
      <c r="K51" s="5">
        <f t="shared" si="2"/>
        <v>9.8039215686274517</v>
      </c>
    </row>
    <row r="52" spans="1:11" s="3" customFormat="1">
      <c r="A52" s="1">
        <v>2011</v>
      </c>
      <c r="B52" s="2" t="s">
        <v>59</v>
      </c>
      <c r="C52" s="2" t="s">
        <v>81</v>
      </c>
      <c r="D52" s="1">
        <v>3</v>
      </c>
      <c r="E52" s="1">
        <v>1</v>
      </c>
      <c r="F52" s="1">
        <v>0</v>
      </c>
      <c r="G52" s="1">
        <v>0</v>
      </c>
      <c r="H52" s="1">
        <v>1</v>
      </c>
      <c r="I52" s="5">
        <f t="shared" si="0"/>
        <v>100</v>
      </c>
      <c r="J52" s="5">
        <f t="shared" si="1"/>
        <v>0</v>
      </c>
      <c r="K52" s="5">
        <f t="shared" si="2"/>
        <v>0</v>
      </c>
    </row>
    <row r="53" spans="1:11" s="3" customFormat="1">
      <c r="A53" s="1">
        <v>2011</v>
      </c>
      <c r="B53" s="2" t="s">
        <v>59</v>
      </c>
      <c r="C53" s="2" t="s">
        <v>81</v>
      </c>
      <c r="D53" s="1">
        <v>4</v>
      </c>
      <c r="E53" s="1">
        <v>34</v>
      </c>
      <c r="F53" s="1">
        <v>3</v>
      </c>
      <c r="G53" s="1">
        <v>7</v>
      </c>
      <c r="H53" s="1">
        <v>44</v>
      </c>
      <c r="I53" s="5">
        <f t="shared" si="0"/>
        <v>77.272727272727266</v>
      </c>
      <c r="J53" s="5">
        <f t="shared" si="1"/>
        <v>6.8181818181818183</v>
      </c>
      <c r="K53" s="5">
        <f t="shared" si="2"/>
        <v>15.909090909090908</v>
      </c>
    </row>
    <row r="54" spans="1:11" s="3" customFormat="1">
      <c r="A54" s="1">
        <v>2011</v>
      </c>
      <c r="B54" s="2" t="s">
        <v>59</v>
      </c>
      <c r="C54" s="2" t="s">
        <v>82</v>
      </c>
      <c r="D54" s="1">
        <v>1</v>
      </c>
      <c r="E54" s="1">
        <v>43</v>
      </c>
      <c r="F54" s="1">
        <v>14</v>
      </c>
      <c r="G54" s="1">
        <v>14</v>
      </c>
      <c r="H54" s="1">
        <v>71</v>
      </c>
      <c r="I54" s="5">
        <f t="shared" si="0"/>
        <v>60.563380281690144</v>
      </c>
      <c r="J54" s="5">
        <f t="shared" si="1"/>
        <v>19.718309859154928</v>
      </c>
      <c r="K54" s="5">
        <f t="shared" si="2"/>
        <v>19.718309859154928</v>
      </c>
    </row>
    <row r="55" spans="1:11" s="3" customFormat="1">
      <c r="A55" s="1">
        <v>2011</v>
      </c>
      <c r="B55" s="2" t="s">
        <v>59</v>
      </c>
      <c r="C55" s="2" t="s">
        <v>82</v>
      </c>
      <c r="D55" s="1">
        <v>2</v>
      </c>
      <c r="E55" s="1">
        <v>23</v>
      </c>
      <c r="F55" s="1">
        <v>12</v>
      </c>
      <c r="G55" s="1">
        <v>7</v>
      </c>
      <c r="H55" s="1">
        <v>42</v>
      </c>
      <c r="I55" s="5">
        <f t="shared" si="0"/>
        <v>54.761904761904759</v>
      </c>
      <c r="J55" s="5">
        <f t="shared" si="1"/>
        <v>28.571428571428573</v>
      </c>
      <c r="K55" s="5">
        <f t="shared" si="2"/>
        <v>16.666666666666668</v>
      </c>
    </row>
    <row r="56" spans="1:11" s="3" customFormat="1">
      <c r="A56" s="1">
        <v>2011</v>
      </c>
      <c r="B56" s="2" t="s">
        <v>59</v>
      </c>
      <c r="C56" s="2" t="s">
        <v>83</v>
      </c>
      <c r="D56" s="1">
        <v>1</v>
      </c>
      <c r="E56" s="1">
        <v>138</v>
      </c>
      <c r="F56" s="1">
        <v>18</v>
      </c>
      <c r="G56" s="1">
        <v>18</v>
      </c>
      <c r="H56" s="1">
        <v>174</v>
      </c>
      <c r="I56" s="5">
        <f t="shared" si="0"/>
        <v>79.310344827586206</v>
      </c>
      <c r="J56" s="5">
        <f t="shared" si="1"/>
        <v>10.344827586206897</v>
      </c>
      <c r="K56" s="5">
        <f t="shared" si="2"/>
        <v>10.344827586206897</v>
      </c>
    </row>
    <row r="57" spans="1:11" s="3" customFormat="1">
      <c r="A57" s="1">
        <v>2011</v>
      </c>
      <c r="B57" s="2" t="s">
        <v>59</v>
      </c>
      <c r="C57" s="2" t="s">
        <v>83</v>
      </c>
      <c r="D57" s="1">
        <v>2</v>
      </c>
      <c r="E57" s="1">
        <v>117</v>
      </c>
      <c r="F57" s="1">
        <v>26</v>
      </c>
      <c r="G57" s="1">
        <v>24</v>
      </c>
      <c r="H57" s="1">
        <v>167</v>
      </c>
      <c r="I57" s="5">
        <f t="shared" si="0"/>
        <v>70.059880239520965</v>
      </c>
      <c r="J57" s="5">
        <f t="shared" si="1"/>
        <v>15.568862275449101</v>
      </c>
      <c r="K57" s="5">
        <f t="shared" si="2"/>
        <v>14.37125748502994</v>
      </c>
    </row>
    <row r="58" spans="1:11" s="3" customFormat="1">
      <c r="A58" s="1">
        <v>2011</v>
      </c>
      <c r="B58" s="2" t="s">
        <v>59</v>
      </c>
      <c r="C58" s="2" t="s">
        <v>83</v>
      </c>
      <c r="D58" s="1">
        <v>4</v>
      </c>
      <c r="E58" s="1">
        <v>37</v>
      </c>
      <c r="F58" s="1">
        <v>0</v>
      </c>
      <c r="G58" s="1">
        <v>9</v>
      </c>
      <c r="H58" s="1">
        <v>46</v>
      </c>
      <c r="I58" s="5">
        <f t="shared" si="0"/>
        <v>80.434782608695656</v>
      </c>
      <c r="J58" s="5">
        <f t="shared" si="1"/>
        <v>0</v>
      </c>
      <c r="K58" s="5">
        <f t="shared" si="2"/>
        <v>19.565217391304348</v>
      </c>
    </row>
    <row r="59" spans="1:11" s="3" customFormat="1">
      <c r="A59" s="1">
        <v>2011</v>
      </c>
      <c r="B59" s="2" t="s">
        <v>59</v>
      </c>
      <c r="C59" s="2" t="s">
        <v>84</v>
      </c>
      <c r="D59" s="1">
        <v>1</v>
      </c>
      <c r="E59" s="1">
        <v>5</v>
      </c>
      <c r="F59" s="1">
        <v>0</v>
      </c>
      <c r="G59" s="1">
        <v>1</v>
      </c>
      <c r="H59" s="1">
        <v>6</v>
      </c>
      <c r="I59" s="5">
        <f t="shared" si="0"/>
        <v>83.333333333333329</v>
      </c>
      <c r="J59" s="5">
        <f t="shared" si="1"/>
        <v>0</v>
      </c>
      <c r="K59" s="5">
        <f t="shared" si="2"/>
        <v>16.666666666666668</v>
      </c>
    </row>
    <row r="60" spans="1:11" s="3" customFormat="1">
      <c r="A60" s="1">
        <v>2011</v>
      </c>
      <c r="B60" s="2" t="s">
        <v>59</v>
      </c>
      <c r="C60" s="2" t="s">
        <v>85</v>
      </c>
      <c r="D60" s="1">
        <v>1</v>
      </c>
      <c r="E60" s="1">
        <v>112</v>
      </c>
      <c r="F60" s="1">
        <v>19</v>
      </c>
      <c r="G60" s="1">
        <v>57</v>
      </c>
      <c r="H60" s="1">
        <v>188</v>
      </c>
      <c r="I60" s="5">
        <f t="shared" si="0"/>
        <v>59.574468085106382</v>
      </c>
      <c r="J60" s="5">
        <f t="shared" si="1"/>
        <v>10.106382978723405</v>
      </c>
      <c r="K60" s="5">
        <f t="shared" si="2"/>
        <v>30.319148936170212</v>
      </c>
    </row>
    <row r="61" spans="1:11" s="3" customFormat="1">
      <c r="A61" s="1">
        <v>2011</v>
      </c>
      <c r="B61" s="2" t="s">
        <v>59</v>
      </c>
      <c r="C61" s="2" t="s">
        <v>85</v>
      </c>
      <c r="D61" s="1">
        <v>2</v>
      </c>
      <c r="E61" s="1">
        <v>111</v>
      </c>
      <c r="F61" s="1">
        <v>22</v>
      </c>
      <c r="G61" s="1">
        <v>17</v>
      </c>
      <c r="H61" s="1">
        <v>150</v>
      </c>
      <c r="I61" s="5">
        <f t="shared" si="0"/>
        <v>74</v>
      </c>
      <c r="J61" s="5">
        <f t="shared" si="1"/>
        <v>14.666666666666666</v>
      </c>
      <c r="K61" s="5">
        <f t="shared" si="2"/>
        <v>11.333333333333334</v>
      </c>
    </row>
    <row r="62" spans="1:11" s="3" customFormat="1">
      <c r="A62" s="1">
        <v>2011</v>
      </c>
      <c r="B62" s="2" t="s">
        <v>59</v>
      </c>
      <c r="C62" s="2" t="s">
        <v>85</v>
      </c>
      <c r="D62" s="1">
        <v>3</v>
      </c>
      <c r="E62" s="1">
        <v>110</v>
      </c>
      <c r="F62" s="1">
        <v>11</v>
      </c>
      <c r="G62" s="1">
        <v>48</v>
      </c>
      <c r="H62" s="1">
        <v>169</v>
      </c>
      <c r="I62" s="5">
        <f t="shared" si="0"/>
        <v>65.088757396449708</v>
      </c>
      <c r="J62" s="5">
        <f t="shared" si="1"/>
        <v>6.5088757396449708</v>
      </c>
      <c r="K62" s="5">
        <f t="shared" si="2"/>
        <v>28.402366863905325</v>
      </c>
    </row>
    <row r="63" spans="1:11" s="3" customFormat="1">
      <c r="A63" s="1">
        <v>2011</v>
      </c>
      <c r="B63" s="2" t="s">
        <v>59</v>
      </c>
      <c r="C63" s="2" t="s">
        <v>85</v>
      </c>
      <c r="D63" s="1">
        <v>4</v>
      </c>
      <c r="E63" s="1">
        <v>29</v>
      </c>
      <c r="F63" s="1">
        <v>6</v>
      </c>
      <c r="G63" s="1">
        <v>32</v>
      </c>
      <c r="H63" s="1">
        <v>67</v>
      </c>
      <c r="I63" s="5">
        <f t="shared" si="0"/>
        <v>43.28358208955224</v>
      </c>
      <c r="J63" s="5">
        <f t="shared" si="1"/>
        <v>8.9552238805970141</v>
      </c>
      <c r="K63" s="5">
        <f t="shared" si="2"/>
        <v>47.761194029850749</v>
      </c>
    </row>
    <row r="64" spans="1:11" s="3" customFormat="1">
      <c r="A64" s="1">
        <v>2011</v>
      </c>
      <c r="B64" s="2" t="s">
        <v>59</v>
      </c>
      <c r="C64" s="2" t="s">
        <v>86</v>
      </c>
      <c r="D64" s="1">
        <v>1</v>
      </c>
      <c r="E64" s="1">
        <v>75</v>
      </c>
      <c r="F64" s="1">
        <v>4</v>
      </c>
      <c r="G64" s="1">
        <v>9</v>
      </c>
      <c r="H64" s="1">
        <v>88</v>
      </c>
      <c r="I64" s="5">
        <f t="shared" si="0"/>
        <v>85.227272727272734</v>
      </c>
      <c r="J64" s="5">
        <f t="shared" si="1"/>
        <v>4.5454545454545459</v>
      </c>
      <c r="K64" s="5">
        <f t="shared" si="2"/>
        <v>10.227272727272727</v>
      </c>
    </row>
    <row r="65" spans="1:11" s="3" customFormat="1">
      <c r="A65" s="1">
        <v>2011</v>
      </c>
      <c r="B65" s="2" t="s">
        <v>59</v>
      </c>
      <c r="C65" s="2" t="s">
        <v>86</v>
      </c>
      <c r="D65" s="1">
        <v>2</v>
      </c>
      <c r="E65" s="1">
        <v>55</v>
      </c>
      <c r="F65" s="1">
        <v>11</v>
      </c>
      <c r="G65" s="1">
        <v>6</v>
      </c>
      <c r="H65" s="1">
        <v>72</v>
      </c>
      <c r="I65" s="5">
        <f t="shared" si="0"/>
        <v>76.388888888888886</v>
      </c>
      <c r="J65" s="5">
        <f t="shared" si="1"/>
        <v>15.277777777777779</v>
      </c>
      <c r="K65" s="5">
        <f t="shared" si="2"/>
        <v>8.3333333333333339</v>
      </c>
    </row>
    <row r="66" spans="1:11" s="3" customFormat="1">
      <c r="A66" s="1">
        <v>2011</v>
      </c>
      <c r="B66" s="2" t="s">
        <v>59</v>
      </c>
      <c r="C66" s="2" t="s">
        <v>86</v>
      </c>
      <c r="D66" s="1">
        <v>3</v>
      </c>
      <c r="E66" s="1">
        <v>35</v>
      </c>
      <c r="F66" s="1">
        <v>13</v>
      </c>
      <c r="G66" s="1">
        <v>7</v>
      </c>
      <c r="H66" s="1">
        <v>55</v>
      </c>
      <c r="I66" s="5">
        <f t="shared" si="0"/>
        <v>63.636363636363633</v>
      </c>
      <c r="J66" s="5">
        <f t="shared" si="1"/>
        <v>23.636363636363637</v>
      </c>
      <c r="K66" s="5">
        <f t="shared" si="2"/>
        <v>12.727272727272727</v>
      </c>
    </row>
    <row r="67" spans="1:11" s="3" customFormat="1">
      <c r="A67" s="1">
        <v>2011</v>
      </c>
      <c r="B67" s="2" t="s">
        <v>59</v>
      </c>
      <c r="C67" s="2" t="s">
        <v>87</v>
      </c>
      <c r="D67" s="1">
        <v>1</v>
      </c>
      <c r="E67" s="1">
        <v>304</v>
      </c>
      <c r="F67" s="1">
        <v>42</v>
      </c>
      <c r="G67" s="1">
        <v>18</v>
      </c>
      <c r="H67" s="1">
        <v>364</v>
      </c>
      <c r="I67" s="5">
        <f t="shared" ref="I67:I88" si="3">(E67*100)/H67</f>
        <v>83.516483516483518</v>
      </c>
      <c r="J67" s="5">
        <f t="shared" ref="J67:J88" si="4">(F67*100)/H67</f>
        <v>11.538461538461538</v>
      </c>
      <c r="K67" s="5">
        <f t="shared" ref="K67:K88" si="5">(G67*100)/H67</f>
        <v>4.9450549450549453</v>
      </c>
    </row>
    <row r="68" spans="1:11" s="3" customFormat="1">
      <c r="A68" s="1">
        <v>2011</v>
      </c>
      <c r="B68" s="2" t="s">
        <v>59</v>
      </c>
      <c r="C68" s="2" t="s">
        <v>87</v>
      </c>
      <c r="D68" s="1">
        <v>2</v>
      </c>
      <c r="E68" s="1">
        <v>357</v>
      </c>
      <c r="F68" s="1">
        <v>56</v>
      </c>
      <c r="G68" s="1">
        <v>20</v>
      </c>
      <c r="H68" s="1">
        <v>433</v>
      </c>
      <c r="I68" s="5">
        <f t="shared" si="3"/>
        <v>82.448036951501152</v>
      </c>
      <c r="J68" s="5">
        <f t="shared" si="4"/>
        <v>12.933025404157044</v>
      </c>
      <c r="K68" s="5">
        <f t="shared" si="5"/>
        <v>4.6189376443418011</v>
      </c>
    </row>
    <row r="69" spans="1:11" s="3" customFormat="1">
      <c r="A69" s="1">
        <v>2011</v>
      </c>
      <c r="B69" s="2" t="s">
        <v>59</v>
      </c>
      <c r="C69" s="2" t="s">
        <v>88</v>
      </c>
      <c r="D69" s="1">
        <v>1</v>
      </c>
      <c r="E69" s="1">
        <v>64</v>
      </c>
      <c r="F69" s="1">
        <v>21</v>
      </c>
      <c r="G69" s="1">
        <v>9</v>
      </c>
      <c r="H69" s="1">
        <v>94</v>
      </c>
      <c r="I69" s="5">
        <f t="shared" si="3"/>
        <v>68.085106382978722</v>
      </c>
      <c r="J69" s="5">
        <f t="shared" si="4"/>
        <v>22.340425531914892</v>
      </c>
      <c r="K69" s="5">
        <f t="shared" si="5"/>
        <v>9.5744680851063837</v>
      </c>
    </row>
    <row r="70" spans="1:11" s="3" customFormat="1">
      <c r="A70" s="1">
        <v>2011</v>
      </c>
      <c r="B70" s="2" t="s">
        <v>59</v>
      </c>
      <c r="C70" s="2" t="s">
        <v>88</v>
      </c>
      <c r="D70" s="1">
        <v>2</v>
      </c>
      <c r="E70" s="1">
        <v>29</v>
      </c>
      <c r="F70" s="1">
        <v>11</v>
      </c>
      <c r="G70" s="1">
        <v>8</v>
      </c>
      <c r="H70" s="1">
        <v>48</v>
      </c>
      <c r="I70" s="5">
        <f t="shared" si="3"/>
        <v>60.416666666666664</v>
      </c>
      <c r="J70" s="5">
        <f t="shared" si="4"/>
        <v>22.916666666666668</v>
      </c>
      <c r="K70" s="5">
        <f t="shared" si="5"/>
        <v>16.666666666666668</v>
      </c>
    </row>
    <row r="71" spans="1:11" s="3" customFormat="1">
      <c r="A71" s="1">
        <v>2011</v>
      </c>
      <c r="B71" s="2" t="s">
        <v>59</v>
      </c>
      <c r="C71" s="2" t="s">
        <v>89</v>
      </c>
      <c r="D71" s="1">
        <v>1</v>
      </c>
      <c r="E71" s="1">
        <v>86</v>
      </c>
      <c r="F71" s="1">
        <v>14</v>
      </c>
      <c r="G71" s="1">
        <v>17</v>
      </c>
      <c r="H71" s="1">
        <v>117</v>
      </c>
      <c r="I71" s="5">
        <f t="shared" si="3"/>
        <v>73.504273504273499</v>
      </c>
      <c r="J71" s="5">
        <f t="shared" si="4"/>
        <v>11.965811965811966</v>
      </c>
      <c r="K71" s="5">
        <f t="shared" si="5"/>
        <v>14.52991452991453</v>
      </c>
    </row>
    <row r="72" spans="1:11" s="3" customFormat="1">
      <c r="A72" s="1">
        <v>2011</v>
      </c>
      <c r="B72" s="2" t="s">
        <v>59</v>
      </c>
      <c r="C72" s="2" t="s">
        <v>89</v>
      </c>
      <c r="D72" s="1">
        <v>2</v>
      </c>
      <c r="E72" s="1">
        <v>52</v>
      </c>
      <c r="F72" s="1">
        <v>7</v>
      </c>
      <c r="G72" s="1">
        <v>14</v>
      </c>
      <c r="H72" s="1">
        <v>73</v>
      </c>
      <c r="I72" s="5">
        <f t="shared" si="3"/>
        <v>71.232876712328761</v>
      </c>
      <c r="J72" s="5">
        <f t="shared" si="4"/>
        <v>9.5890410958904102</v>
      </c>
      <c r="K72" s="5">
        <f t="shared" si="5"/>
        <v>19.17808219178082</v>
      </c>
    </row>
    <row r="73" spans="1:11" s="3" customFormat="1">
      <c r="A73" s="1">
        <v>2011</v>
      </c>
      <c r="B73" s="2" t="s">
        <v>59</v>
      </c>
      <c r="C73" s="2" t="s">
        <v>90</v>
      </c>
      <c r="D73" s="1">
        <v>1</v>
      </c>
      <c r="E73" s="1">
        <v>361</v>
      </c>
      <c r="F73" s="1">
        <v>79</v>
      </c>
      <c r="G73" s="1">
        <v>66</v>
      </c>
      <c r="H73" s="1">
        <v>506</v>
      </c>
      <c r="I73" s="5">
        <f t="shared" si="3"/>
        <v>71.343873517786562</v>
      </c>
      <c r="J73" s="5">
        <f t="shared" si="4"/>
        <v>15.612648221343873</v>
      </c>
      <c r="K73" s="5">
        <f t="shared" si="5"/>
        <v>13.043478260869565</v>
      </c>
    </row>
    <row r="74" spans="1:11" s="3" customFormat="1">
      <c r="A74" s="1">
        <v>2011</v>
      </c>
      <c r="B74" s="2" t="s">
        <v>59</v>
      </c>
      <c r="C74" s="2" t="s">
        <v>90</v>
      </c>
      <c r="D74" s="1">
        <v>2</v>
      </c>
      <c r="E74" s="1">
        <v>222</v>
      </c>
      <c r="F74" s="1">
        <v>67</v>
      </c>
      <c r="G74" s="1">
        <v>48</v>
      </c>
      <c r="H74" s="1">
        <v>337</v>
      </c>
      <c r="I74" s="5">
        <f t="shared" si="3"/>
        <v>65.875370919881306</v>
      </c>
      <c r="J74" s="5">
        <f t="shared" si="4"/>
        <v>19.881305637982194</v>
      </c>
      <c r="K74" s="5">
        <f t="shared" si="5"/>
        <v>14.243323442136498</v>
      </c>
    </row>
    <row r="75" spans="1:11" s="3" customFormat="1">
      <c r="A75" s="1">
        <v>2011</v>
      </c>
      <c r="B75" s="2" t="s">
        <v>59</v>
      </c>
      <c r="C75" s="2" t="s">
        <v>91</v>
      </c>
      <c r="D75" s="1">
        <v>1</v>
      </c>
      <c r="E75" s="1">
        <v>33</v>
      </c>
      <c r="F75" s="1">
        <v>16</v>
      </c>
      <c r="G75" s="1">
        <v>17</v>
      </c>
      <c r="H75" s="1">
        <v>66</v>
      </c>
      <c r="I75" s="5">
        <f t="shared" si="3"/>
        <v>50</v>
      </c>
      <c r="J75" s="5">
        <f t="shared" si="4"/>
        <v>24.242424242424242</v>
      </c>
      <c r="K75" s="5">
        <f t="shared" si="5"/>
        <v>25.757575757575758</v>
      </c>
    </row>
    <row r="76" spans="1:11" s="3" customFormat="1">
      <c r="A76" s="1">
        <v>2011</v>
      </c>
      <c r="B76" s="2" t="s">
        <v>59</v>
      </c>
      <c r="C76" s="2" t="s">
        <v>91</v>
      </c>
      <c r="D76" s="1">
        <v>2</v>
      </c>
      <c r="E76" s="1">
        <v>30</v>
      </c>
      <c r="F76" s="1">
        <v>14</v>
      </c>
      <c r="G76" s="1">
        <v>6</v>
      </c>
      <c r="H76" s="1">
        <v>50</v>
      </c>
      <c r="I76" s="5">
        <f t="shared" si="3"/>
        <v>60</v>
      </c>
      <c r="J76" s="5">
        <f t="shared" si="4"/>
        <v>28</v>
      </c>
      <c r="K76" s="5">
        <f t="shared" si="5"/>
        <v>12</v>
      </c>
    </row>
    <row r="77" spans="1:11" s="3" customFormat="1">
      <c r="A77" s="1">
        <v>2011</v>
      </c>
      <c r="B77" s="2" t="s">
        <v>59</v>
      </c>
      <c r="C77" s="2" t="s">
        <v>92</v>
      </c>
      <c r="D77" s="1">
        <v>1</v>
      </c>
      <c r="E77" s="1">
        <v>168</v>
      </c>
      <c r="F77" s="1">
        <v>17</v>
      </c>
      <c r="G77" s="1">
        <v>39</v>
      </c>
      <c r="H77" s="1">
        <v>224</v>
      </c>
      <c r="I77" s="5">
        <f t="shared" si="3"/>
        <v>75</v>
      </c>
      <c r="J77" s="5">
        <f t="shared" si="4"/>
        <v>7.5892857142857144</v>
      </c>
      <c r="K77" s="5">
        <f t="shared" si="5"/>
        <v>17.410714285714285</v>
      </c>
    </row>
    <row r="78" spans="1:11" s="3" customFormat="1">
      <c r="A78" s="1">
        <v>2011</v>
      </c>
      <c r="B78" s="2" t="s">
        <v>59</v>
      </c>
      <c r="C78" s="2" t="s">
        <v>92</v>
      </c>
      <c r="D78" s="1">
        <v>2</v>
      </c>
      <c r="E78" s="1">
        <v>120</v>
      </c>
      <c r="F78" s="1">
        <v>19</v>
      </c>
      <c r="G78" s="1">
        <v>28</v>
      </c>
      <c r="H78" s="1">
        <v>167</v>
      </c>
      <c r="I78" s="5">
        <f t="shared" si="3"/>
        <v>71.856287425149702</v>
      </c>
      <c r="J78" s="5">
        <f t="shared" si="4"/>
        <v>11.377245508982035</v>
      </c>
      <c r="K78" s="5">
        <f t="shared" si="5"/>
        <v>16.766467065868262</v>
      </c>
    </row>
    <row r="79" spans="1:11" s="3" customFormat="1">
      <c r="A79" s="1">
        <v>2011</v>
      </c>
      <c r="B79" s="2" t="s">
        <v>59</v>
      </c>
      <c r="C79" s="2" t="s">
        <v>92</v>
      </c>
      <c r="D79" s="1">
        <v>3</v>
      </c>
      <c r="E79" s="1">
        <v>0</v>
      </c>
      <c r="F79" s="1">
        <v>0</v>
      </c>
      <c r="G79" s="1">
        <v>1</v>
      </c>
      <c r="H79" s="1">
        <v>1</v>
      </c>
      <c r="I79" s="5">
        <f t="shared" si="3"/>
        <v>0</v>
      </c>
      <c r="J79" s="5">
        <f t="shared" si="4"/>
        <v>0</v>
      </c>
      <c r="K79" s="5">
        <f t="shared" si="5"/>
        <v>100</v>
      </c>
    </row>
    <row r="80" spans="1:11" s="3" customFormat="1">
      <c r="A80" s="1">
        <v>2011</v>
      </c>
      <c r="B80" s="2" t="s">
        <v>59</v>
      </c>
      <c r="C80" s="2" t="s">
        <v>92</v>
      </c>
      <c r="D80" s="1">
        <v>4</v>
      </c>
      <c r="E80" s="1">
        <v>28</v>
      </c>
      <c r="F80" s="1">
        <v>4</v>
      </c>
      <c r="G80" s="1">
        <v>5</v>
      </c>
      <c r="H80" s="1">
        <v>37</v>
      </c>
      <c r="I80" s="5">
        <f t="shared" si="3"/>
        <v>75.675675675675677</v>
      </c>
      <c r="J80" s="5">
        <f t="shared" si="4"/>
        <v>10.810810810810811</v>
      </c>
      <c r="K80" s="5">
        <f t="shared" si="5"/>
        <v>13.513513513513514</v>
      </c>
    </row>
    <row r="81" spans="1:11" s="3" customFormat="1">
      <c r="A81" s="1">
        <v>2011</v>
      </c>
      <c r="B81" s="2" t="s">
        <v>59</v>
      </c>
      <c r="C81" s="2" t="s">
        <v>93</v>
      </c>
      <c r="D81" s="1">
        <v>1</v>
      </c>
      <c r="E81" s="1">
        <v>80</v>
      </c>
      <c r="F81" s="1">
        <v>25</v>
      </c>
      <c r="G81" s="1">
        <v>10</v>
      </c>
      <c r="H81" s="1">
        <v>115</v>
      </c>
      <c r="I81" s="5">
        <f t="shared" si="3"/>
        <v>69.565217391304344</v>
      </c>
      <c r="J81" s="5">
        <f t="shared" si="4"/>
        <v>21.739130434782609</v>
      </c>
      <c r="K81" s="5">
        <f t="shared" si="5"/>
        <v>8.695652173913043</v>
      </c>
    </row>
    <row r="82" spans="1:11" s="3" customFormat="1">
      <c r="A82" s="1">
        <v>2011</v>
      </c>
      <c r="B82" s="2" t="s">
        <v>59</v>
      </c>
      <c r="C82" s="2" t="s">
        <v>93</v>
      </c>
      <c r="D82" s="1">
        <v>2</v>
      </c>
      <c r="E82" s="1">
        <v>51</v>
      </c>
      <c r="F82" s="1">
        <v>13</v>
      </c>
      <c r="G82" s="1">
        <v>18</v>
      </c>
      <c r="H82" s="1">
        <v>82</v>
      </c>
      <c r="I82" s="5">
        <f t="shared" si="3"/>
        <v>62.195121951219512</v>
      </c>
      <c r="J82" s="5">
        <f t="shared" si="4"/>
        <v>15.853658536585366</v>
      </c>
      <c r="K82" s="5">
        <f t="shared" si="5"/>
        <v>21.951219512195124</v>
      </c>
    </row>
    <row r="83" spans="1:11" s="3" customFormat="1">
      <c r="A83" s="1">
        <v>2011</v>
      </c>
      <c r="B83" s="2" t="s">
        <v>59</v>
      </c>
      <c r="C83" s="2" t="s">
        <v>94</v>
      </c>
      <c r="D83" s="1">
        <v>1</v>
      </c>
      <c r="E83" s="1">
        <v>26</v>
      </c>
      <c r="F83" s="1">
        <v>0</v>
      </c>
      <c r="G83" s="1">
        <v>0</v>
      </c>
      <c r="H83" s="1">
        <v>26</v>
      </c>
      <c r="I83" s="5">
        <f t="shared" si="3"/>
        <v>100</v>
      </c>
      <c r="J83" s="5">
        <f t="shared" si="4"/>
        <v>0</v>
      </c>
      <c r="K83" s="5">
        <f t="shared" si="5"/>
        <v>0</v>
      </c>
    </row>
    <row r="84" spans="1:11" s="3" customFormat="1">
      <c r="A84" s="1">
        <v>2011</v>
      </c>
      <c r="B84" s="2" t="s">
        <v>59</v>
      </c>
      <c r="C84" s="2" t="s">
        <v>94</v>
      </c>
      <c r="D84" s="1">
        <v>2</v>
      </c>
      <c r="E84" s="1">
        <v>1</v>
      </c>
      <c r="F84" s="1">
        <v>0</v>
      </c>
      <c r="G84" s="1">
        <v>1</v>
      </c>
      <c r="H84" s="1">
        <v>2</v>
      </c>
      <c r="I84" s="5">
        <f t="shared" si="3"/>
        <v>50</v>
      </c>
      <c r="J84" s="5">
        <f t="shared" si="4"/>
        <v>0</v>
      </c>
      <c r="K84" s="5">
        <f t="shared" si="5"/>
        <v>50</v>
      </c>
    </row>
    <row r="85" spans="1:11" s="3" customFormat="1" ht="14.25" customHeight="1">
      <c r="A85" s="1">
        <v>2011</v>
      </c>
      <c r="B85" s="2" t="s">
        <v>59</v>
      </c>
      <c r="C85" s="2" t="s">
        <v>95</v>
      </c>
      <c r="D85" s="1">
        <v>1</v>
      </c>
      <c r="E85" s="1">
        <v>99</v>
      </c>
      <c r="F85" s="1">
        <v>20</v>
      </c>
      <c r="G85" s="1">
        <v>9</v>
      </c>
      <c r="H85" s="1">
        <v>128</v>
      </c>
      <c r="I85" s="5">
        <f t="shared" si="3"/>
        <v>77.34375</v>
      </c>
      <c r="J85" s="5">
        <f t="shared" si="4"/>
        <v>15.625</v>
      </c>
      <c r="K85" s="5">
        <f t="shared" si="5"/>
        <v>7.03125</v>
      </c>
    </row>
    <row r="86" spans="1:11" s="3" customFormat="1">
      <c r="A86" s="1">
        <v>2011</v>
      </c>
      <c r="B86" s="2" t="s">
        <v>59</v>
      </c>
      <c r="C86" s="2" t="s">
        <v>95</v>
      </c>
      <c r="D86" s="1">
        <v>2</v>
      </c>
      <c r="E86" s="1">
        <v>71</v>
      </c>
      <c r="F86" s="1">
        <v>23</v>
      </c>
      <c r="G86" s="1">
        <v>7</v>
      </c>
      <c r="H86" s="1">
        <v>101</v>
      </c>
      <c r="I86" s="5">
        <f t="shared" si="3"/>
        <v>70.297029702970292</v>
      </c>
      <c r="J86" s="5">
        <f t="shared" si="4"/>
        <v>22.772277227722771</v>
      </c>
      <c r="K86" s="5">
        <f t="shared" si="5"/>
        <v>6.9306930693069306</v>
      </c>
    </row>
    <row r="87" spans="1:11" s="3" customFormat="1">
      <c r="A87" s="1">
        <v>2011</v>
      </c>
      <c r="B87" s="2" t="s">
        <v>59</v>
      </c>
      <c r="C87" s="2" t="s">
        <v>96</v>
      </c>
      <c r="D87" s="1">
        <v>1</v>
      </c>
      <c r="E87" s="1">
        <v>12</v>
      </c>
      <c r="F87" s="1">
        <v>7</v>
      </c>
      <c r="G87" s="1">
        <v>5</v>
      </c>
      <c r="H87" s="1">
        <v>24</v>
      </c>
      <c r="I87" s="5">
        <f t="shared" si="3"/>
        <v>50</v>
      </c>
      <c r="J87" s="5">
        <f t="shared" si="4"/>
        <v>29.166666666666668</v>
      </c>
      <c r="K87" s="5">
        <f t="shared" si="5"/>
        <v>20.833333333333332</v>
      </c>
    </row>
    <row r="88" spans="1:11" s="3" customFormat="1">
      <c r="A88" s="1">
        <v>2011</v>
      </c>
      <c r="B88" s="2" t="s">
        <v>59</v>
      </c>
      <c r="C88" s="2" t="s">
        <v>96</v>
      </c>
      <c r="D88" s="1">
        <v>2</v>
      </c>
      <c r="E88" s="1">
        <v>15</v>
      </c>
      <c r="F88" s="1">
        <v>13</v>
      </c>
      <c r="G88" s="1">
        <v>9</v>
      </c>
      <c r="H88" s="1">
        <v>37</v>
      </c>
      <c r="I88" s="5">
        <f t="shared" si="3"/>
        <v>40.54054054054054</v>
      </c>
      <c r="J88" s="5">
        <f t="shared" si="4"/>
        <v>35.135135135135137</v>
      </c>
      <c r="K88" s="5">
        <f t="shared" si="5"/>
        <v>24.324324324324323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="60" zoomScaleNormal="60" zoomScalePageLayoutView="60" workbookViewId="0">
      <selection activeCell="C28" sqref="C28"/>
    </sheetView>
  </sheetViews>
  <sheetFormatPr baseColWidth="10" defaultColWidth="11.5" defaultRowHeight="14" x14ac:dyDescent="0"/>
  <cols>
    <col min="3" max="3" width="43.8320312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82</v>
      </c>
      <c r="D2" s="1">
        <v>1</v>
      </c>
      <c r="E2" s="1">
        <v>43</v>
      </c>
      <c r="F2" s="1">
        <v>14</v>
      </c>
      <c r="G2" s="1">
        <v>14</v>
      </c>
      <c r="H2" s="1">
        <v>71</v>
      </c>
      <c r="I2" s="13">
        <v>60.563380281690144</v>
      </c>
      <c r="J2" s="13">
        <v>19.718309859154928</v>
      </c>
      <c r="K2" s="13">
        <v>19.718309859154928</v>
      </c>
    </row>
    <row r="3" spans="1:11" s="3" customFormat="1">
      <c r="A3" s="1">
        <v>2011</v>
      </c>
      <c r="B3" s="2" t="s">
        <v>59</v>
      </c>
      <c r="C3" s="2" t="s">
        <v>82</v>
      </c>
      <c r="D3" s="1">
        <v>2</v>
      </c>
      <c r="E3" s="1">
        <v>23</v>
      </c>
      <c r="F3" s="1">
        <v>12</v>
      </c>
      <c r="G3" s="1">
        <v>7</v>
      </c>
      <c r="H3" s="1">
        <v>42</v>
      </c>
      <c r="I3" s="13">
        <v>54.761904761904759</v>
      </c>
      <c r="J3" s="13">
        <v>28.571428571428573</v>
      </c>
      <c r="K3" s="13">
        <v>16.666666666666668</v>
      </c>
    </row>
    <row r="4" spans="1:11" s="14" customFormat="1">
      <c r="A4" s="15"/>
      <c r="B4" s="16"/>
      <c r="C4" s="16" t="s">
        <v>7</v>
      </c>
      <c r="D4" s="15"/>
      <c r="E4" s="15">
        <f>SUM(E2:E3)</f>
        <v>66</v>
      </c>
      <c r="F4" s="15">
        <f>SUM(F2:F3)</f>
        <v>26</v>
      </c>
      <c r="G4" s="15">
        <f>SUM(G2:G3)</f>
        <v>21</v>
      </c>
      <c r="H4" s="15">
        <f>SUM(H2:H3)</f>
        <v>113</v>
      </c>
      <c r="I4" s="13">
        <f>(E4*100)/H4</f>
        <v>58.407079646017699</v>
      </c>
      <c r="J4" s="13">
        <f>(F4*100)/H4</f>
        <v>23.008849557522122</v>
      </c>
      <c r="K4" s="13">
        <f>(G4*100)/H4</f>
        <v>18.584070796460178</v>
      </c>
    </row>
    <row r="5" spans="1:11">
      <c r="I5" s="18"/>
      <c r="J5" s="18"/>
      <c r="K5" s="18"/>
    </row>
    <row r="6" spans="1:11" s="3" customFormat="1">
      <c r="A6" s="1">
        <v>2012</v>
      </c>
      <c r="B6" s="2" t="s">
        <v>59</v>
      </c>
      <c r="C6" s="2" t="s">
        <v>82</v>
      </c>
      <c r="D6" s="1">
        <v>1</v>
      </c>
      <c r="E6" s="1">
        <v>37</v>
      </c>
      <c r="F6" s="1">
        <v>16</v>
      </c>
      <c r="G6" s="1">
        <v>15</v>
      </c>
      <c r="H6" s="1">
        <v>68</v>
      </c>
      <c r="I6" s="13">
        <v>54.411764705882355</v>
      </c>
      <c r="J6" s="13">
        <v>23.529411764705884</v>
      </c>
      <c r="K6" s="13">
        <v>22.058823529411764</v>
      </c>
    </row>
    <row r="7" spans="1:11" s="3" customFormat="1">
      <c r="A7" s="1">
        <v>2012</v>
      </c>
      <c r="B7" s="2" t="s">
        <v>59</v>
      </c>
      <c r="C7" s="2" t="s">
        <v>82</v>
      </c>
      <c r="D7" s="1">
        <v>2</v>
      </c>
      <c r="E7" s="1">
        <v>31</v>
      </c>
      <c r="F7" s="1">
        <v>14</v>
      </c>
      <c r="G7" s="1">
        <v>7</v>
      </c>
      <c r="H7" s="1">
        <v>52</v>
      </c>
      <c r="I7" s="13">
        <v>59.615384615384613</v>
      </c>
      <c r="J7" s="13">
        <v>26.923076923076923</v>
      </c>
      <c r="K7" s="13">
        <v>13.461538461538462</v>
      </c>
    </row>
    <row r="8" spans="1:11" s="3" customFormat="1">
      <c r="A8" s="1">
        <v>2012</v>
      </c>
      <c r="B8" s="2" t="s">
        <v>59</v>
      </c>
      <c r="C8" s="2" t="s">
        <v>82</v>
      </c>
      <c r="D8" s="1">
        <v>3</v>
      </c>
      <c r="E8" s="1">
        <v>42</v>
      </c>
      <c r="F8" s="1">
        <v>10</v>
      </c>
      <c r="G8" s="1">
        <v>6</v>
      </c>
      <c r="H8" s="1">
        <v>58</v>
      </c>
      <c r="I8" s="13">
        <v>72.41379310344827</v>
      </c>
      <c r="J8" s="13">
        <v>17.241379310344829</v>
      </c>
      <c r="K8" s="13">
        <v>10.344827586206897</v>
      </c>
    </row>
    <row r="9" spans="1:11" s="3" customFormat="1">
      <c r="A9" s="1">
        <v>2012</v>
      </c>
      <c r="B9" s="2" t="s">
        <v>59</v>
      </c>
      <c r="C9" s="2" t="s">
        <v>82</v>
      </c>
      <c r="D9" s="1">
        <v>4</v>
      </c>
      <c r="E9" s="1">
        <v>12</v>
      </c>
      <c r="F9" s="1">
        <v>2</v>
      </c>
      <c r="G9" s="1">
        <v>2</v>
      </c>
      <c r="H9" s="1">
        <v>16</v>
      </c>
      <c r="I9" s="13">
        <v>75</v>
      </c>
      <c r="J9" s="13">
        <v>12.5</v>
      </c>
      <c r="K9" s="13">
        <v>12.5</v>
      </c>
    </row>
    <row r="10" spans="1:11" s="14" customFormat="1">
      <c r="A10" s="15"/>
      <c r="B10" s="16"/>
      <c r="C10" s="16" t="s">
        <v>8</v>
      </c>
      <c r="D10" s="15"/>
      <c r="E10" s="15">
        <f>SUM(E6:E9)</f>
        <v>122</v>
      </c>
      <c r="F10" s="15">
        <f>SUM(F6:F9)</f>
        <v>42</v>
      </c>
      <c r="G10" s="15">
        <f>SUM(G6:G9)</f>
        <v>30</v>
      </c>
      <c r="H10" s="15">
        <f>SUM(H6:H9)</f>
        <v>194</v>
      </c>
      <c r="I10" s="13">
        <f>(E10*100)/H10</f>
        <v>62.886597938144327</v>
      </c>
      <c r="J10" s="13">
        <f>(F10*100)/H10</f>
        <v>21.649484536082475</v>
      </c>
      <c r="K10" s="13">
        <f>(G10*100)/H10</f>
        <v>15.463917525773196</v>
      </c>
    </row>
    <row r="11" spans="1:11">
      <c r="I11" s="18"/>
      <c r="J11" s="18"/>
      <c r="K11" s="18"/>
    </row>
    <row r="12" spans="1:11" s="3" customFormat="1">
      <c r="A12" s="1">
        <v>2013</v>
      </c>
      <c r="B12" s="2" t="s">
        <v>59</v>
      </c>
      <c r="C12" s="2" t="s">
        <v>82</v>
      </c>
      <c r="D12" s="1">
        <v>1</v>
      </c>
      <c r="E12" s="1">
        <v>47</v>
      </c>
      <c r="F12" s="1">
        <v>11</v>
      </c>
      <c r="G12" s="1">
        <v>10</v>
      </c>
      <c r="H12" s="1">
        <v>68</v>
      </c>
      <c r="I12" s="13">
        <v>69.117647058823536</v>
      </c>
      <c r="J12" s="13">
        <v>16.176470588235293</v>
      </c>
      <c r="K12" s="13">
        <v>14.705882352941176</v>
      </c>
    </row>
    <row r="13" spans="1:11" s="3" customFormat="1">
      <c r="A13" s="1">
        <v>2013</v>
      </c>
      <c r="B13" s="2" t="s">
        <v>59</v>
      </c>
      <c r="C13" s="2" t="s">
        <v>82</v>
      </c>
      <c r="D13" s="1">
        <v>2</v>
      </c>
      <c r="E13" s="1">
        <v>21</v>
      </c>
      <c r="F13" s="1">
        <v>14</v>
      </c>
      <c r="G13" s="1">
        <v>13</v>
      </c>
      <c r="H13" s="1">
        <v>48</v>
      </c>
      <c r="I13" s="13">
        <v>43.75</v>
      </c>
      <c r="J13" s="13">
        <v>29.166666666666668</v>
      </c>
      <c r="K13" s="13">
        <v>27.083333333333332</v>
      </c>
    </row>
    <row r="14" spans="1:11" s="3" customFormat="1">
      <c r="A14" s="1">
        <v>2013</v>
      </c>
      <c r="B14" s="2" t="s">
        <v>59</v>
      </c>
      <c r="C14" s="2" t="s">
        <v>82</v>
      </c>
      <c r="D14" s="1">
        <v>3</v>
      </c>
      <c r="E14" s="1">
        <v>53</v>
      </c>
      <c r="F14" s="1">
        <v>19</v>
      </c>
      <c r="G14" s="1">
        <v>9</v>
      </c>
      <c r="H14" s="1">
        <v>81</v>
      </c>
      <c r="I14" s="13">
        <v>65.432098765432102</v>
      </c>
      <c r="J14" s="13">
        <v>23.456790123456791</v>
      </c>
      <c r="K14" s="13">
        <v>11.111111111111111</v>
      </c>
    </row>
    <row r="15" spans="1:11" s="3" customFormat="1">
      <c r="A15" s="1">
        <v>2013</v>
      </c>
      <c r="B15" s="2" t="s">
        <v>59</v>
      </c>
      <c r="C15" s="2" t="s">
        <v>82</v>
      </c>
      <c r="D15" s="1">
        <v>4</v>
      </c>
      <c r="E15" s="1">
        <v>37</v>
      </c>
      <c r="F15" s="1">
        <v>19</v>
      </c>
      <c r="G15" s="1">
        <v>12</v>
      </c>
      <c r="H15" s="1">
        <v>68</v>
      </c>
      <c r="I15" s="13">
        <v>54.411764705882355</v>
      </c>
      <c r="J15" s="13">
        <v>27.941176470588236</v>
      </c>
      <c r="K15" s="13">
        <v>17.647058823529413</v>
      </c>
    </row>
    <row r="16" spans="1:11" s="14" customFormat="1">
      <c r="A16" s="15"/>
      <c r="B16" s="16"/>
      <c r="C16" s="16" t="s">
        <v>9</v>
      </c>
      <c r="D16" s="15"/>
      <c r="E16" s="15">
        <f>SUM(E12:E15)</f>
        <v>158</v>
      </c>
      <c r="F16" s="15">
        <f>SUM(F12:F15)</f>
        <v>63</v>
      </c>
      <c r="G16" s="15">
        <f>SUM(G12:G15)</f>
        <v>44</v>
      </c>
      <c r="H16" s="15">
        <f>SUM(H12:H15)</f>
        <v>265</v>
      </c>
      <c r="I16" s="13">
        <f>(E16*100)/H16</f>
        <v>59.622641509433961</v>
      </c>
      <c r="J16" s="13">
        <f>(F16*100)/H16</f>
        <v>23.773584905660378</v>
      </c>
      <c r="K16" s="13">
        <f>(G16*100)/H16</f>
        <v>16.60377358490566</v>
      </c>
    </row>
    <row r="17" spans="1:11">
      <c r="I17" s="18"/>
      <c r="J17" s="18"/>
      <c r="K17" s="18"/>
    </row>
    <row r="18" spans="1:11" s="3" customFormat="1">
      <c r="A18" s="1">
        <v>2014</v>
      </c>
      <c r="B18" s="2" t="s">
        <v>59</v>
      </c>
      <c r="C18" s="2" t="s">
        <v>82</v>
      </c>
      <c r="D18" s="1">
        <v>1</v>
      </c>
      <c r="E18" s="1">
        <v>36</v>
      </c>
      <c r="F18" s="1">
        <v>9</v>
      </c>
      <c r="G18" s="1">
        <v>11</v>
      </c>
      <c r="H18" s="1">
        <v>56</v>
      </c>
      <c r="I18" s="13">
        <v>64.285714285714292</v>
      </c>
      <c r="J18" s="13">
        <v>16.071428571428573</v>
      </c>
      <c r="K18" s="13">
        <v>19.642857142857142</v>
      </c>
    </row>
    <row r="19" spans="1:11" s="3" customFormat="1">
      <c r="A19" s="1">
        <v>2014</v>
      </c>
      <c r="B19" s="2" t="s">
        <v>59</v>
      </c>
      <c r="C19" s="2" t="s">
        <v>82</v>
      </c>
      <c r="D19" s="1">
        <v>2</v>
      </c>
      <c r="E19" s="1">
        <v>11</v>
      </c>
      <c r="F19" s="1">
        <v>15</v>
      </c>
      <c r="G19" s="1">
        <v>6</v>
      </c>
      <c r="H19" s="1">
        <v>32</v>
      </c>
      <c r="I19" s="13">
        <v>34.375</v>
      </c>
      <c r="J19" s="13">
        <v>46.875</v>
      </c>
      <c r="K19" s="13">
        <v>18.75</v>
      </c>
    </row>
    <row r="20" spans="1:11" s="3" customFormat="1">
      <c r="A20" s="1">
        <v>2014</v>
      </c>
      <c r="B20" s="2" t="s">
        <v>59</v>
      </c>
      <c r="C20" s="2" t="s">
        <v>82</v>
      </c>
      <c r="D20" s="1">
        <v>3</v>
      </c>
      <c r="E20" s="1">
        <v>35</v>
      </c>
      <c r="F20" s="1">
        <v>18</v>
      </c>
      <c r="G20" s="1">
        <v>17</v>
      </c>
      <c r="H20" s="1">
        <v>70</v>
      </c>
      <c r="I20" s="13">
        <v>50</v>
      </c>
      <c r="J20" s="13">
        <v>25.714285714285715</v>
      </c>
      <c r="K20" s="13">
        <v>24.285714285714285</v>
      </c>
    </row>
    <row r="21" spans="1:11" s="3" customFormat="1">
      <c r="A21" s="1">
        <v>2014</v>
      </c>
      <c r="B21" s="2" t="s">
        <v>59</v>
      </c>
      <c r="C21" s="2" t="s">
        <v>82</v>
      </c>
      <c r="D21" s="1">
        <v>4</v>
      </c>
      <c r="E21" s="1">
        <v>64</v>
      </c>
      <c r="F21" s="1">
        <v>29</v>
      </c>
      <c r="G21" s="1">
        <v>20</v>
      </c>
      <c r="H21" s="1">
        <v>113</v>
      </c>
      <c r="I21" s="13">
        <v>56.637168141592923</v>
      </c>
      <c r="J21" s="13">
        <v>25.663716814159294</v>
      </c>
      <c r="K21" s="13">
        <v>17.699115044247787</v>
      </c>
    </row>
    <row r="22" spans="1:11" s="14" customFormat="1">
      <c r="A22" s="15"/>
      <c r="B22" s="16"/>
      <c r="C22" s="16" t="s">
        <v>10</v>
      </c>
      <c r="D22" s="15"/>
      <c r="E22" s="15">
        <f>SUM(E18:E21)</f>
        <v>146</v>
      </c>
      <c r="F22" s="15">
        <f>SUM(F18:F21)</f>
        <v>71</v>
      </c>
      <c r="G22" s="15">
        <f>SUM(G18:G21)</f>
        <v>54</v>
      </c>
      <c r="H22" s="15">
        <f>SUM(H18:H21)</f>
        <v>271</v>
      </c>
      <c r="I22" s="13">
        <f>(E22*100)/H22</f>
        <v>53.874538745387454</v>
      </c>
      <c r="J22" s="13">
        <f>(F22*100)/H22</f>
        <v>26.199261992619927</v>
      </c>
      <c r="K22" s="13">
        <f>(G22*100)/H22</f>
        <v>19.926199261992618</v>
      </c>
    </row>
    <row r="24" spans="1:11">
      <c r="A24" s="38">
        <v>2015</v>
      </c>
      <c r="B24" s="2" t="s">
        <v>59</v>
      </c>
      <c r="C24" s="2" t="s">
        <v>82</v>
      </c>
      <c r="D24">
        <v>1</v>
      </c>
      <c r="E24">
        <v>35</v>
      </c>
      <c r="F24">
        <v>8</v>
      </c>
      <c r="G24">
        <v>6</v>
      </c>
      <c r="H24">
        <v>49</v>
      </c>
      <c r="I24" s="31">
        <v>71.42</v>
      </c>
      <c r="J24" s="31">
        <v>16.32</v>
      </c>
      <c r="K24" s="31">
        <v>12.26</v>
      </c>
    </row>
    <row r="25" spans="1:11">
      <c r="A25">
        <v>2015</v>
      </c>
      <c r="B25" s="2" t="s">
        <v>59</v>
      </c>
      <c r="C25" s="2" t="s">
        <v>82</v>
      </c>
      <c r="D25">
        <v>2</v>
      </c>
      <c r="E25">
        <v>27</v>
      </c>
      <c r="F25">
        <v>17</v>
      </c>
      <c r="G25">
        <v>13</v>
      </c>
      <c r="H25">
        <v>57</v>
      </c>
      <c r="I25" s="31">
        <v>47.36</v>
      </c>
      <c r="J25" s="31">
        <v>29.82</v>
      </c>
      <c r="K25" s="31">
        <v>22.82</v>
      </c>
    </row>
    <row r="26" spans="1:11">
      <c r="A26">
        <v>2015</v>
      </c>
      <c r="B26" s="2" t="s">
        <v>59</v>
      </c>
      <c r="C26" s="2" t="s">
        <v>82</v>
      </c>
      <c r="D26">
        <v>3</v>
      </c>
      <c r="E26">
        <v>21</v>
      </c>
      <c r="F26">
        <v>21</v>
      </c>
      <c r="G26">
        <v>4</v>
      </c>
      <c r="H26">
        <v>46</v>
      </c>
      <c r="I26" s="31">
        <v>45.65</v>
      </c>
      <c r="J26" s="31">
        <v>45.65</v>
      </c>
      <c r="K26" s="31">
        <v>8.6999999999999993</v>
      </c>
    </row>
    <row r="27" spans="1:11">
      <c r="A27">
        <v>2015</v>
      </c>
      <c r="B27" s="2" t="s">
        <v>59</v>
      </c>
      <c r="C27" s="2" t="s">
        <v>82</v>
      </c>
      <c r="D27">
        <v>4</v>
      </c>
      <c r="E27">
        <v>51</v>
      </c>
      <c r="F27">
        <v>32</v>
      </c>
      <c r="G27">
        <v>15</v>
      </c>
      <c r="H27">
        <v>98</v>
      </c>
      <c r="I27" s="31">
        <v>52.04</v>
      </c>
      <c r="J27" s="31">
        <v>32.65</v>
      </c>
      <c r="K27" s="31">
        <v>15.31</v>
      </c>
    </row>
    <row r="28" spans="1:11" s="32" customFormat="1">
      <c r="C28" s="32" t="s">
        <v>119</v>
      </c>
      <c r="E28" s="32">
        <f>SUM(E24:E27)</f>
        <v>134</v>
      </c>
      <c r="F28" s="32">
        <f>SUM(F24:F27)</f>
        <v>78</v>
      </c>
      <c r="G28" s="32">
        <f>SUM(G24:G27)</f>
        <v>38</v>
      </c>
      <c r="H28" s="32">
        <f>SUM(H24:H27)</f>
        <v>250</v>
      </c>
      <c r="I28" s="32">
        <f>(100*E28)/H28</f>
        <v>53.6</v>
      </c>
      <c r="J28" s="32">
        <f>(100*F28)/H28</f>
        <v>31.2</v>
      </c>
      <c r="K28" s="32">
        <f>(100*G28)/H28</f>
        <v>15.2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="60" zoomScaleNormal="60" zoomScalePageLayoutView="60" workbookViewId="0">
      <selection activeCell="E28" sqref="E28:K28"/>
    </sheetView>
  </sheetViews>
  <sheetFormatPr baseColWidth="10" defaultColWidth="11.5" defaultRowHeight="14" x14ac:dyDescent="0"/>
  <cols>
    <col min="2" max="2" width="11.5" customWidth="1"/>
    <col min="3" max="3" width="77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80</v>
      </c>
      <c r="D2" s="1">
        <v>1</v>
      </c>
      <c r="E2" s="1">
        <v>183</v>
      </c>
      <c r="F2" s="1">
        <v>15</v>
      </c>
      <c r="G2" s="1">
        <v>18</v>
      </c>
      <c r="H2" s="1">
        <v>216</v>
      </c>
      <c r="I2" s="13">
        <f>(E2*100)/H2</f>
        <v>84.722222222222229</v>
      </c>
      <c r="J2" s="13">
        <f>(F2*100)/H2</f>
        <v>6.9444444444444446</v>
      </c>
      <c r="K2" s="13">
        <f>(G2*100)/H2</f>
        <v>8.3333333333333339</v>
      </c>
    </row>
    <row r="3" spans="1:11" s="3" customFormat="1">
      <c r="A3" s="1">
        <v>2011</v>
      </c>
      <c r="B3" s="2" t="s">
        <v>59</v>
      </c>
      <c r="C3" s="2" t="s">
        <v>80</v>
      </c>
      <c r="D3" s="1">
        <v>2</v>
      </c>
      <c r="E3" s="1">
        <v>111</v>
      </c>
      <c r="F3" s="1">
        <v>13</v>
      </c>
      <c r="G3" s="1">
        <v>9</v>
      </c>
      <c r="H3" s="1">
        <v>133</v>
      </c>
      <c r="I3" s="13">
        <f>(E3*100)/H3</f>
        <v>83.458646616541358</v>
      </c>
      <c r="J3" s="13">
        <f>(F3*100)/H3</f>
        <v>9.7744360902255636</v>
      </c>
      <c r="K3" s="13">
        <f>(G3*100)/H3</f>
        <v>6.7669172932330826</v>
      </c>
    </row>
    <row r="4" spans="1:11" s="44" customFormat="1">
      <c r="A4" s="41"/>
      <c r="B4" s="42"/>
      <c r="C4" s="45" t="s">
        <v>7</v>
      </c>
      <c r="D4" s="41"/>
      <c r="E4" s="41">
        <f>SUM(E2:E3)</f>
        <v>294</v>
      </c>
      <c r="F4" s="41">
        <f>SUM(F2:F3)</f>
        <v>28</v>
      </c>
      <c r="G4" s="41">
        <f>SUM(G2:G3)</f>
        <v>27</v>
      </c>
      <c r="H4" s="41">
        <f>SUM(H2:H3)</f>
        <v>349</v>
      </c>
      <c r="I4" s="43">
        <f>(E4*100)/H4</f>
        <v>84.240687679083095</v>
      </c>
      <c r="J4" s="43">
        <f>(F4*100)/H4</f>
        <v>8.0229226361031518</v>
      </c>
      <c r="K4" s="43">
        <f>(G4*100)/H4</f>
        <v>7.7363896848137532</v>
      </c>
    </row>
    <row r="5" spans="1:11">
      <c r="I5" s="18"/>
      <c r="J5" s="18"/>
      <c r="K5" s="18"/>
    </row>
    <row r="6" spans="1:11" s="3" customFormat="1">
      <c r="A6" s="1">
        <v>2012</v>
      </c>
      <c r="B6" s="2" t="s">
        <v>59</v>
      </c>
      <c r="C6" s="2" t="s">
        <v>80</v>
      </c>
      <c r="D6" s="1">
        <v>1</v>
      </c>
      <c r="E6" s="1">
        <v>150</v>
      </c>
      <c r="F6" s="1">
        <v>21</v>
      </c>
      <c r="G6" s="1">
        <v>23</v>
      </c>
      <c r="H6" s="1">
        <v>194</v>
      </c>
      <c r="I6" s="13">
        <f>(E6*100)/H6</f>
        <v>77.319587628865975</v>
      </c>
      <c r="J6" s="13">
        <f>(F6*100)/H6</f>
        <v>10.824742268041238</v>
      </c>
      <c r="K6" s="13">
        <f>(G6*100)/H6</f>
        <v>11.855670103092784</v>
      </c>
    </row>
    <row r="7" spans="1:11" s="3" customFormat="1">
      <c r="A7" s="1">
        <v>2012</v>
      </c>
      <c r="B7" s="2" t="s">
        <v>59</v>
      </c>
      <c r="C7" s="2" t="s">
        <v>80</v>
      </c>
      <c r="D7" s="1">
        <v>2</v>
      </c>
      <c r="E7" s="1">
        <v>141</v>
      </c>
      <c r="F7" s="1">
        <v>23</v>
      </c>
      <c r="G7" s="1">
        <v>17</v>
      </c>
      <c r="H7" s="1">
        <v>181</v>
      </c>
      <c r="I7" s="13">
        <f>(E7*100)/H7</f>
        <v>77.900552486187848</v>
      </c>
      <c r="J7" s="13">
        <f>(F7*100)/H7</f>
        <v>12.707182320441989</v>
      </c>
      <c r="K7" s="13">
        <f>(G7*100)/H7</f>
        <v>9.3922651933701662</v>
      </c>
    </row>
    <row r="8" spans="1:11" s="3" customFormat="1">
      <c r="A8" s="1">
        <v>2012</v>
      </c>
      <c r="B8" s="2" t="s">
        <v>59</v>
      </c>
      <c r="C8" s="2" t="s">
        <v>80</v>
      </c>
      <c r="D8" s="1">
        <v>3</v>
      </c>
      <c r="E8" s="1">
        <v>88</v>
      </c>
      <c r="F8" s="1">
        <v>10</v>
      </c>
      <c r="G8" s="1">
        <v>12</v>
      </c>
      <c r="H8" s="1">
        <v>110</v>
      </c>
      <c r="I8" s="13">
        <f>(E8*100)/H8</f>
        <v>80</v>
      </c>
      <c r="J8" s="13">
        <f>(F8*100)/H8</f>
        <v>9.0909090909090917</v>
      </c>
      <c r="K8" s="13">
        <f>(G8*100)/H8</f>
        <v>10.909090909090908</v>
      </c>
    </row>
    <row r="9" spans="1:11" s="3" customFormat="1">
      <c r="A9" s="1">
        <v>2012</v>
      </c>
      <c r="B9" s="2" t="s">
        <v>59</v>
      </c>
      <c r="C9" s="2" t="s">
        <v>80</v>
      </c>
      <c r="D9" s="1">
        <v>4</v>
      </c>
      <c r="E9" s="1">
        <v>5</v>
      </c>
      <c r="F9" s="1">
        <v>0</v>
      </c>
      <c r="G9" s="1">
        <v>0</v>
      </c>
      <c r="H9" s="1">
        <v>5</v>
      </c>
      <c r="I9" s="13">
        <f>(E9*100)/H9</f>
        <v>100</v>
      </c>
      <c r="J9" s="13">
        <f>(F9*100)/H9</f>
        <v>0</v>
      </c>
      <c r="K9" s="13">
        <f>(G9*100)/H9</f>
        <v>0</v>
      </c>
    </row>
    <row r="10" spans="1:11" s="44" customFormat="1">
      <c r="A10" s="41"/>
      <c r="B10" s="42"/>
      <c r="C10" s="45" t="s">
        <v>8</v>
      </c>
      <c r="D10" s="41"/>
      <c r="E10" s="41">
        <f>SUM(E6:E9)</f>
        <v>384</v>
      </c>
      <c r="F10" s="41">
        <f>SUM(F6:F9)</f>
        <v>54</v>
      </c>
      <c r="G10" s="41">
        <f>SUM(G6:G9)</f>
        <v>52</v>
      </c>
      <c r="H10" s="41">
        <f>SUM(H6:H9)</f>
        <v>490</v>
      </c>
      <c r="I10" s="43">
        <f>(E10*100)/H10</f>
        <v>78.367346938775512</v>
      </c>
      <c r="J10" s="43">
        <f>(F10*100)/H10</f>
        <v>11.020408163265307</v>
      </c>
      <c r="K10" s="43">
        <f>(G10*100)/H10</f>
        <v>10.612244897959183</v>
      </c>
    </row>
    <row r="11" spans="1:11">
      <c r="I11" s="18"/>
      <c r="J11" s="18"/>
      <c r="K11" s="18"/>
    </row>
    <row r="12" spans="1:11" s="3" customFormat="1">
      <c r="A12" s="1">
        <v>2013</v>
      </c>
      <c r="B12" s="2" t="s">
        <v>59</v>
      </c>
      <c r="C12" s="2" t="s">
        <v>80</v>
      </c>
      <c r="D12" s="1">
        <v>1</v>
      </c>
      <c r="E12" s="1">
        <v>138</v>
      </c>
      <c r="F12" s="1">
        <v>8</v>
      </c>
      <c r="G12" s="1">
        <v>11</v>
      </c>
      <c r="H12" s="1">
        <v>157</v>
      </c>
      <c r="I12" s="13">
        <f>(E12*100)/H12</f>
        <v>87.898089171974519</v>
      </c>
      <c r="J12" s="13">
        <f>(F12*100)/H12</f>
        <v>5.0955414012738851</v>
      </c>
      <c r="K12" s="13">
        <f>(G12*100)/H12</f>
        <v>7.0063694267515926</v>
      </c>
    </row>
    <row r="13" spans="1:11" s="3" customFormat="1">
      <c r="A13" s="1">
        <v>2013</v>
      </c>
      <c r="B13" s="2" t="s">
        <v>59</v>
      </c>
      <c r="C13" s="2" t="s">
        <v>80</v>
      </c>
      <c r="D13" s="1">
        <v>2</v>
      </c>
      <c r="E13" s="1">
        <v>149</v>
      </c>
      <c r="F13" s="1">
        <v>22</v>
      </c>
      <c r="G13" s="1">
        <v>12</v>
      </c>
      <c r="H13" s="1">
        <v>183</v>
      </c>
      <c r="I13" s="13">
        <f>(E13*100)/H13</f>
        <v>81.420765027322403</v>
      </c>
      <c r="J13" s="13">
        <f>(F13*100)/H13</f>
        <v>12.021857923497267</v>
      </c>
      <c r="K13" s="13">
        <f>(G13*100)/H13</f>
        <v>6.557377049180328</v>
      </c>
    </row>
    <row r="14" spans="1:11" s="3" customFormat="1">
      <c r="A14" s="1">
        <v>2013</v>
      </c>
      <c r="B14" s="2" t="s">
        <v>59</v>
      </c>
      <c r="C14" s="2" t="s">
        <v>80</v>
      </c>
      <c r="D14" s="1">
        <v>3</v>
      </c>
      <c r="E14" s="1">
        <v>161</v>
      </c>
      <c r="F14" s="1">
        <v>30</v>
      </c>
      <c r="G14" s="1">
        <v>18</v>
      </c>
      <c r="H14" s="1">
        <v>209</v>
      </c>
      <c r="I14" s="13">
        <f>(E14*100)/H14</f>
        <v>77.033492822966508</v>
      </c>
      <c r="J14" s="13">
        <f>(F14*100)/H14</f>
        <v>14.354066985645932</v>
      </c>
      <c r="K14" s="13">
        <f>(G14*100)/H14</f>
        <v>8.6124401913875595</v>
      </c>
    </row>
    <row r="15" spans="1:11" s="3" customFormat="1">
      <c r="A15" s="1">
        <v>2013</v>
      </c>
      <c r="B15" s="2" t="s">
        <v>59</v>
      </c>
      <c r="C15" s="2" t="s">
        <v>80</v>
      </c>
      <c r="D15" s="1">
        <v>4</v>
      </c>
      <c r="E15" s="1">
        <v>56</v>
      </c>
      <c r="F15" s="1">
        <v>14</v>
      </c>
      <c r="G15" s="1">
        <v>25</v>
      </c>
      <c r="H15" s="1">
        <v>95</v>
      </c>
      <c r="I15" s="13">
        <f>(E15*100)/H15</f>
        <v>58.94736842105263</v>
      </c>
      <c r="J15" s="13">
        <f>(F15*100)/H15</f>
        <v>14.736842105263158</v>
      </c>
      <c r="K15" s="13">
        <f>(G15*100)/H15</f>
        <v>26.315789473684209</v>
      </c>
    </row>
    <row r="16" spans="1:11" s="44" customFormat="1">
      <c r="A16" s="41"/>
      <c r="B16" s="42"/>
      <c r="C16" s="45" t="s">
        <v>9</v>
      </c>
      <c r="D16" s="41"/>
      <c r="E16" s="41">
        <f>SUM(E12:E15)</f>
        <v>504</v>
      </c>
      <c r="F16" s="41">
        <f>SUM(F12:F15)</f>
        <v>74</v>
      </c>
      <c r="G16" s="41">
        <f>SUM(G12:G15)</f>
        <v>66</v>
      </c>
      <c r="H16" s="41">
        <f>SUM(H12:H15)</f>
        <v>644</v>
      </c>
      <c r="I16" s="43">
        <f>(E16*100)/H16</f>
        <v>78.260869565217391</v>
      </c>
      <c r="J16" s="43">
        <f>(F16*100)/H16</f>
        <v>11.490683229813664</v>
      </c>
      <c r="K16" s="43">
        <f>(G16*100)/H16</f>
        <v>10.248447204968944</v>
      </c>
    </row>
    <row r="17" spans="1:11">
      <c r="I17" s="18"/>
      <c r="J17" s="18"/>
      <c r="K17" s="18"/>
    </row>
    <row r="18" spans="1:11" s="3" customFormat="1">
      <c r="A18" s="1">
        <v>2014</v>
      </c>
      <c r="B18" s="2" t="s">
        <v>59</v>
      </c>
      <c r="C18" s="2" t="s">
        <v>80</v>
      </c>
      <c r="D18" s="1">
        <v>1</v>
      </c>
      <c r="E18" s="1">
        <v>156</v>
      </c>
      <c r="F18" s="1">
        <v>13</v>
      </c>
      <c r="G18" s="1">
        <v>36</v>
      </c>
      <c r="H18" s="1">
        <v>205</v>
      </c>
      <c r="I18" s="13">
        <f>(E18*100)/H18</f>
        <v>76.097560975609753</v>
      </c>
      <c r="J18" s="13">
        <f>(F18*100)/H18</f>
        <v>6.3414634146341466</v>
      </c>
      <c r="K18" s="13">
        <f>(G18*100)/H18</f>
        <v>17.560975609756099</v>
      </c>
    </row>
    <row r="19" spans="1:11" s="3" customFormat="1">
      <c r="A19" s="1">
        <v>2014</v>
      </c>
      <c r="B19" s="2" t="s">
        <v>59</v>
      </c>
      <c r="C19" s="2" t="s">
        <v>80</v>
      </c>
      <c r="D19" s="1">
        <v>2</v>
      </c>
      <c r="E19" s="1">
        <v>114</v>
      </c>
      <c r="F19" s="1">
        <v>9</v>
      </c>
      <c r="G19" s="1">
        <v>15</v>
      </c>
      <c r="H19" s="1">
        <v>138</v>
      </c>
      <c r="I19" s="13">
        <f>(E19*100)/H19</f>
        <v>82.608695652173907</v>
      </c>
      <c r="J19" s="13">
        <f>(F19*100)/H19</f>
        <v>6.5217391304347823</v>
      </c>
      <c r="K19" s="13">
        <f>(G19*100)/H19</f>
        <v>10.869565217391305</v>
      </c>
    </row>
    <row r="20" spans="1:11" s="3" customFormat="1">
      <c r="A20" s="1">
        <v>2014</v>
      </c>
      <c r="B20" s="2" t="s">
        <v>59</v>
      </c>
      <c r="C20" s="2" t="s">
        <v>80</v>
      </c>
      <c r="D20" s="1">
        <v>3</v>
      </c>
      <c r="E20" s="1">
        <v>153</v>
      </c>
      <c r="F20" s="1">
        <v>41</v>
      </c>
      <c r="G20" s="1">
        <v>20</v>
      </c>
      <c r="H20" s="1">
        <v>214</v>
      </c>
      <c r="I20" s="13">
        <f>(E20*100)/H20</f>
        <v>71.495327102803742</v>
      </c>
      <c r="J20" s="13">
        <f>(F20*100)/H20</f>
        <v>19.158878504672899</v>
      </c>
      <c r="K20" s="13">
        <f>(G20*100)/H20</f>
        <v>9.3457943925233646</v>
      </c>
    </row>
    <row r="21" spans="1:11" s="3" customFormat="1">
      <c r="A21" s="1">
        <v>2014</v>
      </c>
      <c r="B21" s="2" t="s">
        <v>59</v>
      </c>
      <c r="C21" s="2" t="s">
        <v>80</v>
      </c>
      <c r="D21" s="1">
        <v>4</v>
      </c>
      <c r="E21" s="1">
        <v>127</v>
      </c>
      <c r="F21" s="1">
        <v>42</v>
      </c>
      <c r="G21" s="1">
        <v>32</v>
      </c>
      <c r="H21" s="1">
        <v>201</v>
      </c>
      <c r="I21" s="13">
        <f>(E21*100)/H21</f>
        <v>63.184079601990049</v>
      </c>
      <c r="J21" s="13">
        <f>(F21*100)/H21</f>
        <v>20.895522388059703</v>
      </c>
      <c r="K21" s="13">
        <f>(G21*100)/H21</f>
        <v>15.920398009950249</v>
      </c>
    </row>
    <row r="22" spans="1:11" s="44" customFormat="1">
      <c r="A22" s="41"/>
      <c r="B22" s="42"/>
      <c r="C22" s="45" t="s">
        <v>10</v>
      </c>
      <c r="D22" s="41"/>
      <c r="E22" s="41">
        <f>SUM(E18:E21)</f>
        <v>550</v>
      </c>
      <c r="F22" s="41">
        <f>SUM(F18:F21)</f>
        <v>105</v>
      </c>
      <c r="G22" s="41">
        <f>SUM(G18:G21)</f>
        <v>103</v>
      </c>
      <c r="H22" s="41">
        <f>SUM(H18:H21)</f>
        <v>758</v>
      </c>
      <c r="I22" s="43">
        <f>(E22*100)/H22</f>
        <v>72.559366754617415</v>
      </c>
      <c r="J22" s="43">
        <f>(F22*100)/H22</f>
        <v>13.852242744063325</v>
      </c>
      <c r="K22" s="43">
        <f>(G22*100)/H22</f>
        <v>13.588390501319262</v>
      </c>
    </row>
    <row r="23" spans="1:11" s="46" customFormat="1">
      <c r="C23" s="49"/>
      <c r="I23" s="35"/>
      <c r="J23" s="35"/>
      <c r="K23" s="35"/>
    </row>
    <row r="24" spans="1:11">
      <c r="A24" s="38">
        <v>2015</v>
      </c>
      <c r="B24" s="2" t="s">
        <v>59</v>
      </c>
      <c r="C24" s="2" t="s">
        <v>80</v>
      </c>
      <c r="D24" s="46">
        <v>1</v>
      </c>
      <c r="E24" s="46">
        <v>173</v>
      </c>
      <c r="F24" s="46">
        <v>10</v>
      </c>
      <c r="G24" s="46">
        <v>14</v>
      </c>
      <c r="H24" s="46">
        <v>197</v>
      </c>
      <c r="I24" s="31">
        <v>87.81</v>
      </c>
      <c r="J24" s="31">
        <v>5.07</v>
      </c>
      <c r="K24" s="31">
        <v>7.12</v>
      </c>
    </row>
    <row r="25" spans="1:11">
      <c r="A25">
        <v>2015</v>
      </c>
      <c r="B25" s="2" t="s">
        <v>59</v>
      </c>
      <c r="C25" s="2" t="s">
        <v>80</v>
      </c>
      <c r="D25" s="46">
        <v>2</v>
      </c>
      <c r="E25" s="46">
        <v>135</v>
      </c>
      <c r="F25" s="46">
        <v>15</v>
      </c>
      <c r="G25" s="46">
        <v>15</v>
      </c>
      <c r="H25" s="46">
        <v>165</v>
      </c>
      <c r="I25" s="31">
        <v>81.81</v>
      </c>
      <c r="J25" s="31">
        <v>9.09</v>
      </c>
      <c r="K25" s="31">
        <v>9.1</v>
      </c>
    </row>
    <row r="26" spans="1:11">
      <c r="A26">
        <v>2015</v>
      </c>
      <c r="B26" s="2" t="s">
        <v>59</v>
      </c>
      <c r="C26" s="2" t="s">
        <v>80</v>
      </c>
      <c r="D26" s="46">
        <v>3</v>
      </c>
      <c r="E26" s="46">
        <v>147</v>
      </c>
      <c r="F26" s="46">
        <v>33</v>
      </c>
      <c r="G26" s="46">
        <v>23</v>
      </c>
      <c r="H26" s="46">
        <v>203</v>
      </c>
      <c r="I26" s="31">
        <v>72.41</v>
      </c>
      <c r="J26" s="31">
        <v>16.25</v>
      </c>
      <c r="K26" s="31">
        <v>11.34</v>
      </c>
    </row>
    <row r="27" spans="1:11" ht="13.5" customHeight="1">
      <c r="A27">
        <v>2015</v>
      </c>
      <c r="B27" s="2" t="s">
        <v>59</v>
      </c>
      <c r="C27" s="2" t="s">
        <v>80</v>
      </c>
      <c r="D27" s="46">
        <v>4</v>
      </c>
      <c r="E27" s="46">
        <v>131</v>
      </c>
      <c r="F27" s="46">
        <v>41</v>
      </c>
      <c r="G27" s="46">
        <v>27</v>
      </c>
      <c r="H27" s="46">
        <v>199</v>
      </c>
      <c r="I27" s="31">
        <v>65.819999999999993</v>
      </c>
      <c r="J27" s="31">
        <v>20.6</v>
      </c>
      <c r="K27" s="31">
        <v>13.58</v>
      </c>
    </row>
    <row r="28" spans="1:11" s="32" customFormat="1">
      <c r="C28" s="33" t="s">
        <v>119</v>
      </c>
      <c r="E28" s="32">
        <f>SUM(E24:E27)</f>
        <v>586</v>
      </c>
      <c r="F28" s="32">
        <f>SUM(F24:F27)</f>
        <v>99</v>
      </c>
      <c r="G28" s="32">
        <f>SUM(G24:G27)</f>
        <v>79</v>
      </c>
      <c r="H28" s="32">
        <f>SUM(H24:H27)</f>
        <v>764</v>
      </c>
      <c r="I28" s="37">
        <f>(100*E28)/H28</f>
        <v>76.701570680628279</v>
      </c>
      <c r="J28" s="37">
        <f>(100*F28)/H28</f>
        <v>12.958115183246074</v>
      </c>
      <c r="K28" s="37">
        <f>(100*G28)/H28</f>
        <v>10.340314136125654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zoomScale="50" zoomScaleNormal="50" zoomScalePageLayoutView="50" workbookViewId="0">
      <selection activeCell="E27" sqref="E27:K27"/>
    </sheetView>
  </sheetViews>
  <sheetFormatPr baseColWidth="10" defaultColWidth="11.5" defaultRowHeight="14" x14ac:dyDescent="0"/>
  <cols>
    <col min="3" max="3" width="57.5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79</v>
      </c>
      <c r="D2" s="1">
        <v>1</v>
      </c>
      <c r="E2" s="1">
        <v>108</v>
      </c>
      <c r="F2" s="1">
        <v>6</v>
      </c>
      <c r="G2" s="1">
        <v>8</v>
      </c>
      <c r="H2" s="1">
        <v>122</v>
      </c>
      <c r="I2" s="13">
        <f>(E2*100)/H2</f>
        <v>88.52459016393442</v>
      </c>
      <c r="J2" s="13">
        <f>(F2*100)/H2</f>
        <v>4.918032786885246</v>
      </c>
      <c r="K2" s="13">
        <f>(G2*100)/H2</f>
        <v>6.557377049180328</v>
      </c>
    </row>
    <row r="3" spans="1:11" s="3" customFormat="1">
      <c r="A3" s="1">
        <v>2011</v>
      </c>
      <c r="B3" s="2" t="s">
        <v>59</v>
      </c>
      <c r="C3" s="2" t="s">
        <v>79</v>
      </c>
      <c r="D3" s="1">
        <v>2</v>
      </c>
      <c r="E3" s="1">
        <v>70</v>
      </c>
      <c r="F3" s="1">
        <v>8</v>
      </c>
      <c r="G3" s="1">
        <v>7</v>
      </c>
      <c r="H3" s="1">
        <v>85</v>
      </c>
      <c r="I3" s="13">
        <f>(E3*100)/H3</f>
        <v>82.352941176470594</v>
      </c>
      <c r="J3" s="13">
        <f>(F3*100)/H3</f>
        <v>9.4117647058823533</v>
      </c>
      <c r="K3" s="13">
        <f>(G3*100)/H3</f>
        <v>8.235294117647058</v>
      </c>
    </row>
    <row r="4" spans="1:11" s="44" customFormat="1">
      <c r="A4" s="41"/>
      <c r="B4" s="42"/>
      <c r="C4" s="45" t="s">
        <v>7</v>
      </c>
      <c r="D4" s="41"/>
      <c r="E4" s="41">
        <f>SUM(E2:E3)</f>
        <v>178</v>
      </c>
      <c r="F4" s="41">
        <f>SUM(F2:F3)</f>
        <v>14</v>
      </c>
      <c r="G4" s="41">
        <f>SUM(G2:G3)</f>
        <v>15</v>
      </c>
      <c r="H4" s="41">
        <f>SUM(H2:H3)</f>
        <v>207</v>
      </c>
      <c r="I4" s="43">
        <f>(E4*100)/H4</f>
        <v>85.990338164251213</v>
      </c>
      <c r="J4" s="43">
        <f>(F4*100)/H4</f>
        <v>6.7632850241545892</v>
      </c>
      <c r="K4" s="43">
        <f>(G4*100)/H4</f>
        <v>7.2463768115942031</v>
      </c>
    </row>
    <row r="5" spans="1:11">
      <c r="I5" s="18"/>
      <c r="J5" s="18"/>
      <c r="K5" s="18"/>
    </row>
    <row r="6" spans="1:11" s="3" customFormat="1">
      <c r="A6" s="1">
        <v>2012</v>
      </c>
      <c r="B6" s="2" t="s">
        <v>59</v>
      </c>
      <c r="C6" s="2" t="s">
        <v>79</v>
      </c>
      <c r="D6" s="1">
        <v>1</v>
      </c>
      <c r="E6" s="1">
        <v>80</v>
      </c>
      <c r="F6" s="1">
        <v>8</v>
      </c>
      <c r="G6" s="1">
        <v>7</v>
      </c>
      <c r="H6" s="1">
        <v>95</v>
      </c>
      <c r="I6" s="13">
        <f>(E6*100)/H6</f>
        <v>84.21052631578948</v>
      </c>
      <c r="J6" s="13">
        <f>(F6*100)/H6</f>
        <v>8.4210526315789469</v>
      </c>
      <c r="K6" s="13">
        <f>(G6*100)/H6</f>
        <v>7.3684210526315788</v>
      </c>
    </row>
    <row r="7" spans="1:11" s="3" customFormat="1">
      <c r="A7" s="1">
        <v>2012</v>
      </c>
      <c r="B7" s="2" t="s">
        <v>59</v>
      </c>
      <c r="C7" s="2" t="s">
        <v>79</v>
      </c>
      <c r="D7" s="1">
        <v>2</v>
      </c>
      <c r="E7" s="1">
        <v>75</v>
      </c>
      <c r="F7" s="1">
        <v>13</v>
      </c>
      <c r="G7" s="1">
        <v>7</v>
      </c>
      <c r="H7" s="1">
        <v>95</v>
      </c>
      <c r="I7" s="13">
        <f>(E7*100)/H7</f>
        <v>78.94736842105263</v>
      </c>
      <c r="J7" s="13">
        <f>(F7*100)/H7</f>
        <v>13.684210526315789</v>
      </c>
      <c r="K7" s="13">
        <f>(G7*100)/H7</f>
        <v>7.3684210526315788</v>
      </c>
    </row>
    <row r="8" spans="1:11" s="3" customFormat="1">
      <c r="A8" s="1">
        <v>2012</v>
      </c>
      <c r="B8" s="2" t="s">
        <v>59</v>
      </c>
      <c r="C8" s="2" t="s">
        <v>79</v>
      </c>
      <c r="D8" s="1">
        <v>3</v>
      </c>
      <c r="E8" s="1">
        <v>43</v>
      </c>
      <c r="F8" s="1">
        <v>4</v>
      </c>
      <c r="G8" s="1">
        <v>5</v>
      </c>
      <c r="H8" s="1">
        <v>52</v>
      </c>
      <c r="I8" s="13">
        <f>(E8*100)/H8</f>
        <v>82.692307692307693</v>
      </c>
      <c r="J8" s="13">
        <f>(F8*100)/H8</f>
        <v>7.6923076923076925</v>
      </c>
      <c r="K8" s="13">
        <f>(G8*100)/H8</f>
        <v>9.615384615384615</v>
      </c>
    </row>
    <row r="9" spans="1:11" s="44" customFormat="1">
      <c r="A9" s="41"/>
      <c r="B9" s="42"/>
      <c r="C9" s="45" t="s">
        <v>8</v>
      </c>
      <c r="D9" s="41"/>
      <c r="E9" s="41">
        <f>SUM(E6:E8)</f>
        <v>198</v>
      </c>
      <c r="F9" s="41">
        <f>SUM(F6:F8)</f>
        <v>25</v>
      </c>
      <c r="G9" s="41">
        <f>SUM(G6:G8)</f>
        <v>19</v>
      </c>
      <c r="H9" s="41">
        <f>SUM(H6:H8)</f>
        <v>242</v>
      </c>
      <c r="I9" s="43">
        <f>(E9*100)/H9</f>
        <v>81.818181818181813</v>
      </c>
      <c r="J9" s="43">
        <f>(F9*100)/H9</f>
        <v>10.330578512396695</v>
      </c>
      <c r="K9" s="43">
        <f>(G9*100)/H9</f>
        <v>7.8512396694214877</v>
      </c>
    </row>
    <row r="10" spans="1:11">
      <c r="I10" s="18"/>
      <c r="J10" s="18"/>
      <c r="K10" s="18"/>
    </row>
    <row r="11" spans="1:11" s="3" customFormat="1">
      <c r="A11" s="1">
        <v>2013</v>
      </c>
      <c r="B11" s="2" t="s">
        <v>59</v>
      </c>
      <c r="C11" s="2" t="s">
        <v>79</v>
      </c>
      <c r="D11" s="1">
        <v>1</v>
      </c>
      <c r="E11" s="1">
        <v>76</v>
      </c>
      <c r="F11" s="1">
        <v>4</v>
      </c>
      <c r="G11" s="1">
        <v>13</v>
      </c>
      <c r="H11" s="1">
        <v>93</v>
      </c>
      <c r="I11" s="13">
        <f>(E11*100)/H11</f>
        <v>81.72043010752688</v>
      </c>
      <c r="J11" s="13">
        <f>(F11*100)/H11</f>
        <v>4.301075268817204</v>
      </c>
      <c r="K11" s="13">
        <f>(G11*100)/H11</f>
        <v>13.978494623655914</v>
      </c>
    </row>
    <row r="12" spans="1:11" s="3" customFormat="1">
      <c r="A12" s="1">
        <v>2013</v>
      </c>
      <c r="B12" s="2" t="s">
        <v>59</v>
      </c>
      <c r="C12" s="2" t="s">
        <v>79</v>
      </c>
      <c r="D12" s="1">
        <v>2</v>
      </c>
      <c r="E12" s="1">
        <v>60</v>
      </c>
      <c r="F12" s="1">
        <v>18</v>
      </c>
      <c r="G12" s="1">
        <v>6</v>
      </c>
      <c r="H12" s="1">
        <v>84</v>
      </c>
      <c r="I12" s="13">
        <f>(E12*100)/H12</f>
        <v>71.428571428571431</v>
      </c>
      <c r="J12" s="13">
        <f>(F12*100)/H12</f>
        <v>21.428571428571427</v>
      </c>
      <c r="K12" s="13">
        <f>(G12*100)/H12</f>
        <v>7.1428571428571432</v>
      </c>
    </row>
    <row r="13" spans="1:11" s="3" customFormat="1">
      <c r="A13" s="1">
        <v>2013</v>
      </c>
      <c r="B13" s="2" t="s">
        <v>59</v>
      </c>
      <c r="C13" s="2" t="s">
        <v>79</v>
      </c>
      <c r="D13" s="1">
        <v>3</v>
      </c>
      <c r="E13" s="1">
        <v>74</v>
      </c>
      <c r="F13" s="1">
        <v>11</v>
      </c>
      <c r="G13" s="1">
        <v>5</v>
      </c>
      <c r="H13" s="1">
        <v>90</v>
      </c>
      <c r="I13" s="13">
        <f>(E13*100)/H13</f>
        <v>82.222222222222229</v>
      </c>
      <c r="J13" s="13">
        <f>(F13*100)/H13</f>
        <v>12.222222222222221</v>
      </c>
      <c r="K13" s="13">
        <f>(G13*100)/H13</f>
        <v>5.5555555555555554</v>
      </c>
    </row>
    <row r="14" spans="1:11" s="3" customFormat="1">
      <c r="A14" s="1">
        <v>2013</v>
      </c>
      <c r="B14" s="2" t="s">
        <v>59</v>
      </c>
      <c r="C14" s="2" t="s">
        <v>79</v>
      </c>
      <c r="D14" s="1">
        <v>4</v>
      </c>
      <c r="E14" s="1">
        <v>43</v>
      </c>
      <c r="F14" s="1">
        <v>6</v>
      </c>
      <c r="G14" s="1">
        <v>32</v>
      </c>
      <c r="H14" s="1">
        <v>81</v>
      </c>
      <c r="I14" s="13">
        <f>(E14*100)/H14</f>
        <v>53.086419753086417</v>
      </c>
      <c r="J14" s="13">
        <f>(F14*100)/H14</f>
        <v>7.4074074074074074</v>
      </c>
      <c r="K14" s="13">
        <f>(G14*100)/H14</f>
        <v>39.506172839506171</v>
      </c>
    </row>
    <row r="15" spans="1:11" s="44" customFormat="1">
      <c r="A15" s="41"/>
      <c r="B15" s="42"/>
      <c r="C15" s="45" t="s">
        <v>9</v>
      </c>
      <c r="D15" s="41"/>
      <c r="E15" s="41">
        <f>SUM(E11:E14)</f>
        <v>253</v>
      </c>
      <c r="F15" s="41">
        <f>SUM(F11:F14)</f>
        <v>39</v>
      </c>
      <c r="G15" s="41">
        <f>SUM(G11:G14)</f>
        <v>56</v>
      </c>
      <c r="H15" s="41">
        <f>SUM(H11:H14)</f>
        <v>348</v>
      </c>
      <c r="I15" s="43">
        <f>(E15*100)/H15</f>
        <v>72.701149425287355</v>
      </c>
      <c r="J15" s="43">
        <f>(F15*100)/H15</f>
        <v>11.206896551724139</v>
      </c>
      <c r="K15" s="43">
        <f>(G15*100)/H15</f>
        <v>16.091954022988507</v>
      </c>
    </row>
    <row r="16" spans="1:11">
      <c r="I16" s="18"/>
      <c r="J16" s="18"/>
      <c r="K16" s="18"/>
    </row>
    <row r="17" spans="1:11" s="3" customFormat="1">
      <c r="A17" s="1">
        <v>2014</v>
      </c>
      <c r="B17" s="2" t="s">
        <v>59</v>
      </c>
      <c r="C17" s="2" t="s">
        <v>79</v>
      </c>
      <c r="D17" s="1">
        <v>1</v>
      </c>
      <c r="E17" s="1">
        <v>79</v>
      </c>
      <c r="F17" s="1">
        <v>9</v>
      </c>
      <c r="G17" s="1">
        <v>15</v>
      </c>
      <c r="H17" s="1">
        <v>103</v>
      </c>
      <c r="I17" s="13">
        <f>(E17*100)/H17</f>
        <v>76.699029126213588</v>
      </c>
      <c r="J17" s="13">
        <f>(F17*100)/H17</f>
        <v>8.7378640776699026</v>
      </c>
      <c r="K17" s="13">
        <f>(G17*100)/H17</f>
        <v>14.563106796116505</v>
      </c>
    </row>
    <row r="18" spans="1:11" s="3" customFormat="1">
      <c r="A18" s="1">
        <v>2014</v>
      </c>
      <c r="B18" s="2" t="s">
        <v>59</v>
      </c>
      <c r="C18" s="2" t="s">
        <v>79</v>
      </c>
      <c r="D18" s="1">
        <v>2</v>
      </c>
      <c r="E18" s="1">
        <v>57</v>
      </c>
      <c r="F18" s="1">
        <v>17</v>
      </c>
      <c r="G18" s="1">
        <v>5</v>
      </c>
      <c r="H18" s="1">
        <v>79</v>
      </c>
      <c r="I18" s="13">
        <f>(E18*100)/H18</f>
        <v>72.151898734177209</v>
      </c>
      <c r="J18" s="13">
        <f>(F18*100)/H18</f>
        <v>21.518987341772153</v>
      </c>
      <c r="K18" s="13">
        <f>(G18*100)/H18</f>
        <v>6.3291139240506329</v>
      </c>
    </row>
    <row r="19" spans="1:11" s="3" customFormat="1">
      <c r="A19" s="1">
        <v>2014</v>
      </c>
      <c r="B19" s="2" t="s">
        <v>59</v>
      </c>
      <c r="C19" s="2" t="s">
        <v>79</v>
      </c>
      <c r="D19" s="1">
        <v>3</v>
      </c>
      <c r="E19" s="1">
        <v>58</v>
      </c>
      <c r="F19" s="1">
        <v>14</v>
      </c>
      <c r="G19" s="1">
        <v>14</v>
      </c>
      <c r="H19" s="1">
        <v>86</v>
      </c>
      <c r="I19" s="13">
        <f>(E19*100)/H19</f>
        <v>67.441860465116278</v>
      </c>
      <c r="J19" s="13">
        <f>(F19*100)/H19</f>
        <v>16.279069767441861</v>
      </c>
      <c r="K19" s="13">
        <f>(G19*100)/H19</f>
        <v>16.279069767441861</v>
      </c>
    </row>
    <row r="20" spans="1:11" s="3" customFormat="1">
      <c r="A20" s="1">
        <v>2014</v>
      </c>
      <c r="B20" s="2" t="s">
        <v>59</v>
      </c>
      <c r="C20" s="2" t="s">
        <v>79</v>
      </c>
      <c r="D20" s="1">
        <v>4</v>
      </c>
      <c r="E20" s="1">
        <v>84</v>
      </c>
      <c r="F20" s="1">
        <v>15</v>
      </c>
      <c r="G20" s="1">
        <v>38</v>
      </c>
      <c r="H20" s="1">
        <v>137</v>
      </c>
      <c r="I20" s="13">
        <f>(E20*100)/H20</f>
        <v>61.313868613138688</v>
      </c>
      <c r="J20" s="13">
        <f>(F20*100)/H20</f>
        <v>10.948905109489051</v>
      </c>
      <c r="K20" s="13">
        <f>(G20*100)/H20</f>
        <v>27.737226277372262</v>
      </c>
    </row>
    <row r="21" spans="1:11" s="44" customFormat="1">
      <c r="A21" s="41"/>
      <c r="B21" s="42"/>
      <c r="C21" s="45" t="s">
        <v>10</v>
      </c>
      <c r="D21" s="41"/>
      <c r="E21" s="41">
        <f>SUM(E17:E20)</f>
        <v>278</v>
      </c>
      <c r="F21" s="41">
        <f>SUM(F17:F20)</f>
        <v>55</v>
      </c>
      <c r="G21" s="41">
        <f>SUM(G17:G20)</f>
        <v>72</v>
      </c>
      <c r="H21" s="41">
        <f>SUM(H17:H20)</f>
        <v>405</v>
      </c>
      <c r="I21" s="43">
        <f>(E21*100)/H21</f>
        <v>68.641975308641975</v>
      </c>
      <c r="J21" s="43">
        <f>(F21*100)/H21</f>
        <v>13.580246913580247</v>
      </c>
      <c r="K21" s="43">
        <f>(G21*100)/H21</f>
        <v>17.777777777777779</v>
      </c>
    </row>
    <row r="22" spans="1:11" s="46" customFormat="1">
      <c r="C22" s="49"/>
      <c r="I22" s="35"/>
      <c r="J22" s="35"/>
      <c r="K22" s="35"/>
    </row>
    <row r="23" spans="1:11">
      <c r="A23" s="38">
        <v>2015</v>
      </c>
      <c r="B23" s="2" t="s">
        <v>59</v>
      </c>
      <c r="C23" s="2" t="s">
        <v>79</v>
      </c>
      <c r="D23" s="46">
        <v>1</v>
      </c>
      <c r="E23" s="46">
        <v>79</v>
      </c>
      <c r="F23" s="46">
        <v>12</v>
      </c>
      <c r="G23" s="46">
        <v>7</v>
      </c>
      <c r="H23" s="46">
        <v>98</v>
      </c>
      <c r="I23" s="31">
        <v>80.61</v>
      </c>
      <c r="J23" s="31">
        <v>12.24</v>
      </c>
      <c r="K23" s="31">
        <v>7.15</v>
      </c>
    </row>
    <row r="24" spans="1:11">
      <c r="A24">
        <v>2015</v>
      </c>
      <c r="B24" s="2" t="s">
        <v>59</v>
      </c>
      <c r="C24" s="2" t="s">
        <v>79</v>
      </c>
      <c r="D24" s="46">
        <v>2</v>
      </c>
      <c r="E24" s="46">
        <v>58</v>
      </c>
      <c r="F24" s="46">
        <v>21</v>
      </c>
      <c r="G24" s="46">
        <v>15</v>
      </c>
      <c r="H24" s="46">
        <v>94</v>
      </c>
      <c r="I24" s="31">
        <v>61.7</v>
      </c>
      <c r="J24" s="31">
        <v>22.34</v>
      </c>
      <c r="K24" s="31">
        <v>15.96</v>
      </c>
    </row>
    <row r="25" spans="1:11">
      <c r="A25">
        <v>2015</v>
      </c>
      <c r="B25" s="2" t="s">
        <v>59</v>
      </c>
      <c r="C25" s="2" t="s">
        <v>79</v>
      </c>
      <c r="D25" s="46">
        <v>3</v>
      </c>
      <c r="E25" s="46">
        <v>61</v>
      </c>
      <c r="F25" s="46">
        <v>6</v>
      </c>
      <c r="G25" s="46">
        <v>20</v>
      </c>
      <c r="H25" s="46">
        <v>87</v>
      </c>
      <c r="I25" s="31">
        <v>70.11</v>
      </c>
      <c r="J25" s="31">
        <v>6.89</v>
      </c>
      <c r="K25" s="31">
        <v>23</v>
      </c>
    </row>
    <row r="26" spans="1:11">
      <c r="A26">
        <v>2015</v>
      </c>
      <c r="B26" s="2" t="s">
        <v>59</v>
      </c>
      <c r="C26" s="2" t="s">
        <v>79</v>
      </c>
      <c r="D26" s="46">
        <v>4</v>
      </c>
      <c r="E26" s="46">
        <v>75</v>
      </c>
      <c r="F26" s="46">
        <v>17</v>
      </c>
      <c r="G26" s="46">
        <v>27</v>
      </c>
      <c r="H26" s="46">
        <v>119</v>
      </c>
      <c r="I26" s="31">
        <v>63.02</v>
      </c>
      <c r="J26" s="31">
        <v>14.28</v>
      </c>
      <c r="K26" s="31">
        <v>22.7</v>
      </c>
    </row>
    <row r="27" spans="1:11" s="32" customFormat="1">
      <c r="C27" s="32" t="s">
        <v>120</v>
      </c>
      <c r="E27" s="32">
        <f>SUM(E23:E26)</f>
        <v>273</v>
      </c>
      <c r="F27" s="32">
        <f>SUM(F23:F26)</f>
        <v>56</v>
      </c>
      <c r="G27" s="32">
        <f>SUM(G23:G26)</f>
        <v>69</v>
      </c>
      <c r="H27" s="32">
        <f>SUM(H23:H26)</f>
        <v>398</v>
      </c>
      <c r="I27" s="37">
        <f>(E27*100)/H27</f>
        <v>68.5929648241206</v>
      </c>
      <c r="J27" s="37">
        <f>(100*F27)/H27</f>
        <v>14.07035175879397</v>
      </c>
      <c r="K27" s="37">
        <f>(100*G27)/H27</f>
        <v>17.336683417085428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zoomScale="60" zoomScaleNormal="60" zoomScalePageLayoutView="60" workbookViewId="0">
      <selection activeCell="E27" sqref="E27:K27"/>
    </sheetView>
  </sheetViews>
  <sheetFormatPr baseColWidth="10" defaultColWidth="11.5" defaultRowHeight="14" x14ac:dyDescent="0"/>
  <cols>
    <col min="3" max="3" width="52.5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78</v>
      </c>
      <c r="D2" s="1">
        <v>1</v>
      </c>
      <c r="E2" s="1">
        <v>189</v>
      </c>
      <c r="F2" s="1">
        <v>28</v>
      </c>
      <c r="G2" s="1">
        <v>22</v>
      </c>
      <c r="H2" s="1">
        <v>239</v>
      </c>
      <c r="I2" s="13">
        <f>(E2*100)/H2</f>
        <v>79.079497907949786</v>
      </c>
      <c r="J2" s="13">
        <f>(F2*100)/H2</f>
        <v>11.715481171548117</v>
      </c>
      <c r="K2" s="13">
        <f>(G2*100)/H2</f>
        <v>9.2050209205020916</v>
      </c>
    </row>
    <row r="3" spans="1:11" s="3" customFormat="1">
      <c r="A3" s="1">
        <v>2011</v>
      </c>
      <c r="B3" s="2" t="s">
        <v>59</v>
      </c>
      <c r="C3" s="2" t="s">
        <v>78</v>
      </c>
      <c r="D3" s="1">
        <v>2</v>
      </c>
      <c r="E3" s="1">
        <v>81</v>
      </c>
      <c r="F3" s="1">
        <v>17</v>
      </c>
      <c r="G3" s="1">
        <v>5</v>
      </c>
      <c r="H3" s="1">
        <v>103</v>
      </c>
      <c r="I3" s="13">
        <f>(E3*100)/H3</f>
        <v>78.640776699029132</v>
      </c>
      <c r="J3" s="13">
        <f>(F3*100)/H3</f>
        <v>16.50485436893204</v>
      </c>
      <c r="K3" s="13">
        <f>(G3*100)/H3</f>
        <v>4.8543689320388346</v>
      </c>
    </row>
    <row r="4" spans="1:11" s="44" customFormat="1">
      <c r="A4" s="41"/>
      <c r="B4" s="42"/>
      <c r="C4" s="42" t="s">
        <v>7</v>
      </c>
      <c r="D4" s="41"/>
      <c r="E4" s="41">
        <f>SUM(E2:E3)</f>
        <v>270</v>
      </c>
      <c r="F4" s="41">
        <f>SUM(F2:F3)</f>
        <v>45</v>
      </c>
      <c r="G4" s="41">
        <f>SUM(G2:G3)</f>
        <v>27</v>
      </c>
      <c r="H4" s="41">
        <f>SUM(H2:H3)</f>
        <v>342</v>
      </c>
      <c r="I4" s="43">
        <f>(E4*100)/H4</f>
        <v>78.94736842105263</v>
      </c>
      <c r="J4" s="43">
        <f>(F4*100)/H4</f>
        <v>13.157894736842104</v>
      </c>
      <c r="K4" s="43">
        <f>(G4*100)/H4</f>
        <v>7.8947368421052628</v>
      </c>
    </row>
    <row r="5" spans="1:11">
      <c r="I5" s="18"/>
      <c r="J5" s="18"/>
      <c r="K5" s="18"/>
    </row>
    <row r="6" spans="1:11" s="3" customFormat="1">
      <c r="A6" s="1">
        <v>2012</v>
      </c>
      <c r="B6" s="2" t="s">
        <v>59</v>
      </c>
      <c r="C6" s="2" t="s">
        <v>78</v>
      </c>
      <c r="D6" s="1">
        <v>1</v>
      </c>
      <c r="E6" s="1">
        <v>153</v>
      </c>
      <c r="F6" s="1">
        <v>12</v>
      </c>
      <c r="G6" s="1">
        <v>19</v>
      </c>
      <c r="H6" s="1">
        <v>184</v>
      </c>
      <c r="I6" s="13">
        <f>(E6*100)/H6</f>
        <v>83.152173913043484</v>
      </c>
      <c r="J6" s="13">
        <f>(F6*100)/H6</f>
        <v>6.5217391304347823</v>
      </c>
      <c r="K6" s="13">
        <f>(G6*100)/H6</f>
        <v>10.326086956521738</v>
      </c>
    </row>
    <row r="7" spans="1:11" s="3" customFormat="1">
      <c r="A7" s="1">
        <v>2012</v>
      </c>
      <c r="B7" s="2" t="s">
        <v>59</v>
      </c>
      <c r="C7" s="2" t="s">
        <v>78</v>
      </c>
      <c r="D7" s="1">
        <v>2</v>
      </c>
      <c r="E7" s="1">
        <v>113</v>
      </c>
      <c r="F7" s="1">
        <v>22</v>
      </c>
      <c r="G7" s="1">
        <v>19</v>
      </c>
      <c r="H7" s="1">
        <v>154</v>
      </c>
      <c r="I7" s="13">
        <f>(E7*100)/H7</f>
        <v>73.376623376623371</v>
      </c>
      <c r="J7" s="13">
        <f>(F7*100)/H7</f>
        <v>14.285714285714286</v>
      </c>
      <c r="K7" s="13">
        <f>(G7*100)/H7</f>
        <v>12.337662337662337</v>
      </c>
    </row>
    <row r="8" spans="1:11" s="3" customFormat="1">
      <c r="A8" s="1">
        <v>2012</v>
      </c>
      <c r="B8" s="2" t="s">
        <v>59</v>
      </c>
      <c r="C8" s="2" t="s">
        <v>78</v>
      </c>
      <c r="D8" s="1">
        <v>3</v>
      </c>
      <c r="E8" s="1">
        <v>97</v>
      </c>
      <c r="F8" s="1">
        <v>15</v>
      </c>
      <c r="G8" s="1">
        <v>10</v>
      </c>
      <c r="H8" s="1">
        <v>122</v>
      </c>
      <c r="I8" s="13">
        <f>(E8*100)/H8</f>
        <v>79.508196721311478</v>
      </c>
      <c r="J8" s="13">
        <f>(F8*100)/H8</f>
        <v>12.295081967213115</v>
      </c>
      <c r="K8" s="13">
        <f>(G8*100)/H8</f>
        <v>8.1967213114754092</v>
      </c>
    </row>
    <row r="9" spans="1:11" s="44" customFormat="1">
      <c r="A9" s="41"/>
      <c r="B9" s="42"/>
      <c r="C9" s="42" t="s">
        <v>8</v>
      </c>
      <c r="D9" s="41"/>
      <c r="E9" s="41">
        <f>SUM(E6:E8)</f>
        <v>363</v>
      </c>
      <c r="F9" s="41">
        <f>SUM(F6:F8)</f>
        <v>49</v>
      </c>
      <c r="G9" s="41">
        <f>SUM(G6:G8)</f>
        <v>48</v>
      </c>
      <c r="H9" s="41">
        <f>SUM(H6:H8)</f>
        <v>460</v>
      </c>
      <c r="I9" s="43">
        <f>(E9*100)/H9</f>
        <v>78.913043478260875</v>
      </c>
      <c r="J9" s="43">
        <f>(F9*100)/H9</f>
        <v>10.652173913043478</v>
      </c>
      <c r="K9" s="43">
        <f>(G9*100)/H9</f>
        <v>10.434782608695652</v>
      </c>
    </row>
    <row r="10" spans="1:11">
      <c r="I10" s="18"/>
      <c r="J10" s="18"/>
      <c r="K10" s="18"/>
    </row>
    <row r="11" spans="1:11" s="3" customFormat="1">
      <c r="A11" s="1">
        <v>2013</v>
      </c>
      <c r="B11" s="2" t="s">
        <v>59</v>
      </c>
      <c r="C11" s="2" t="s">
        <v>78</v>
      </c>
      <c r="D11" s="1">
        <v>1</v>
      </c>
      <c r="E11" s="1">
        <v>91</v>
      </c>
      <c r="F11" s="1">
        <v>6</v>
      </c>
      <c r="G11" s="1">
        <v>12</v>
      </c>
      <c r="H11" s="1">
        <v>109</v>
      </c>
      <c r="I11" s="13">
        <f>(E11*100)/H11</f>
        <v>83.486238532110093</v>
      </c>
      <c r="J11" s="13">
        <f>(F11*100)/H11</f>
        <v>5.5045871559633026</v>
      </c>
      <c r="K11" s="13">
        <f>(G11*100)/H11</f>
        <v>11.009174311926605</v>
      </c>
    </row>
    <row r="12" spans="1:11" s="3" customFormat="1">
      <c r="A12" s="1">
        <v>2013</v>
      </c>
      <c r="B12" s="2" t="s">
        <v>59</v>
      </c>
      <c r="C12" s="2" t="s">
        <v>78</v>
      </c>
      <c r="D12" s="1">
        <v>2</v>
      </c>
      <c r="E12" s="1">
        <v>101</v>
      </c>
      <c r="F12" s="1">
        <v>16</v>
      </c>
      <c r="G12" s="1">
        <v>11</v>
      </c>
      <c r="H12" s="1">
        <v>128</v>
      </c>
      <c r="I12" s="13">
        <f>(E12*100)/H12</f>
        <v>78.90625</v>
      </c>
      <c r="J12" s="13">
        <f>(F12*100)/H12</f>
        <v>12.5</v>
      </c>
      <c r="K12" s="13">
        <f>(G12*100)/H12</f>
        <v>8.59375</v>
      </c>
    </row>
    <row r="13" spans="1:11" s="3" customFormat="1">
      <c r="A13" s="1">
        <v>2013</v>
      </c>
      <c r="B13" s="2" t="s">
        <v>59</v>
      </c>
      <c r="C13" s="2" t="s">
        <v>78</v>
      </c>
      <c r="D13" s="1">
        <v>3</v>
      </c>
      <c r="E13" s="1">
        <v>130</v>
      </c>
      <c r="F13" s="1">
        <v>41</v>
      </c>
      <c r="G13" s="1">
        <v>22</v>
      </c>
      <c r="H13" s="1">
        <v>193</v>
      </c>
      <c r="I13" s="13">
        <f>(E13*100)/H13</f>
        <v>67.357512953367873</v>
      </c>
      <c r="J13" s="13">
        <f>(F13*100)/H13</f>
        <v>21.243523316062177</v>
      </c>
      <c r="K13" s="13">
        <f>(G13*100)/H13</f>
        <v>11.398963730569948</v>
      </c>
    </row>
    <row r="14" spans="1:11" s="3" customFormat="1">
      <c r="A14" s="1">
        <v>2013</v>
      </c>
      <c r="B14" s="2" t="s">
        <v>59</v>
      </c>
      <c r="C14" s="2" t="s">
        <v>78</v>
      </c>
      <c r="D14" s="1">
        <v>4</v>
      </c>
      <c r="E14" s="1">
        <v>99</v>
      </c>
      <c r="F14" s="1">
        <v>17</v>
      </c>
      <c r="G14" s="1">
        <v>20</v>
      </c>
      <c r="H14" s="1">
        <v>136</v>
      </c>
      <c r="I14" s="13">
        <f>(E14*100)/H14</f>
        <v>72.794117647058826</v>
      </c>
      <c r="J14" s="13">
        <f>(F14*100)/H14</f>
        <v>12.5</v>
      </c>
      <c r="K14" s="13">
        <f>(G14*100)/H14</f>
        <v>14.705882352941176</v>
      </c>
    </row>
    <row r="15" spans="1:11" s="44" customFormat="1">
      <c r="A15" s="41"/>
      <c r="B15" s="42"/>
      <c r="C15" s="42" t="s">
        <v>9</v>
      </c>
      <c r="D15" s="41"/>
      <c r="E15" s="41">
        <f>SUM(E11:E14)</f>
        <v>421</v>
      </c>
      <c r="F15" s="41">
        <f>SUM(F11:F14)</f>
        <v>80</v>
      </c>
      <c r="G15" s="41">
        <f>SUM(G11:G14)</f>
        <v>65</v>
      </c>
      <c r="H15" s="41">
        <f>SUM(H11:H14)</f>
        <v>566</v>
      </c>
      <c r="I15" s="43">
        <f>(E15*100)/H15</f>
        <v>74.381625441696116</v>
      </c>
      <c r="J15" s="43">
        <f>(F15*100)/H15</f>
        <v>14.134275618374557</v>
      </c>
      <c r="K15" s="43">
        <f>(G15*100)/H15</f>
        <v>11.484098939929329</v>
      </c>
    </row>
    <row r="16" spans="1:11">
      <c r="I16" s="18"/>
      <c r="J16" s="18"/>
      <c r="K16" s="18"/>
    </row>
    <row r="17" spans="1:11" s="3" customFormat="1">
      <c r="A17" s="1">
        <v>2014</v>
      </c>
      <c r="B17" s="2" t="s">
        <v>59</v>
      </c>
      <c r="C17" s="2" t="s">
        <v>78</v>
      </c>
      <c r="D17" s="1">
        <v>1</v>
      </c>
      <c r="E17" s="1">
        <v>67</v>
      </c>
      <c r="F17" s="1">
        <v>3</v>
      </c>
      <c r="G17" s="1">
        <v>12</v>
      </c>
      <c r="H17" s="1">
        <v>82</v>
      </c>
      <c r="I17" s="13">
        <f>(E17*100)/H17</f>
        <v>81.707317073170728</v>
      </c>
      <c r="J17" s="13">
        <f>(F17*100)/H17</f>
        <v>3.6585365853658538</v>
      </c>
      <c r="K17" s="13">
        <f>(G17*100)/H17</f>
        <v>14.634146341463415</v>
      </c>
    </row>
    <row r="18" spans="1:11" s="3" customFormat="1">
      <c r="A18" s="1">
        <v>2014</v>
      </c>
      <c r="B18" s="2" t="s">
        <v>59</v>
      </c>
      <c r="C18" s="2" t="s">
        <v>78</v>
      </c>
      <c r="D18" s="1">
        <v>2</v>
      </c>
      <c r="E18" s="1">
        <v>42</v>
      </c>
      <c r="F18" s="1">
        <v>10</v>
      </c>
      <c r="G18" s="1">
        <v>6</v>
      </c>
      <c r="H18" s="1">
        <v>58</v>
      </c>
      <c r="I18" s="13">
        <f>(E18*100)/H18</f>
        <v>72.41379310344827</v>
      </c>
      <c r="J18" s="13">
        <f>(F18*100)/H18</f>
        <v>17.241379310344829</v>
      </c>
      <c r="K18" s="13">
        <f>(G18*100)/H18</f>
        <v>10.344827586206897</v>
      </c>
    </row>
    <row r="19" spans="1:11" s="3" customFormat="1">
      <c r="A19" s="1">
        <v>2014</v>
      </c>
      <c r="B19" s="2" t="s">
        <v>59</v>
      </c>
      <c r="C19" s="2" t="s">
        <v>78</v>
      </c>
      <c r="D19" s="1">
        <v>3</v>
      </c>
      <c r="E19" s="1">
        <v>125</v>
      </c>
      <c r="F19" s="1">
        <v>20</v>
      </c>
      <c r="G19" s="1">
        <v>10</v>
      </c>
      <c r="H19" s="1">
        <v>155</v>
      </c>
      <c r="I19" s="13">
        <f>(E19*100)/H19</f>
        <v>80.645161290322577</v>
      </c>
      <c r="J19" s="13">
        <f>(F19*100)/H19</f>
        <v>12.903225806451612</v>
      </c>
      <c r="K19" s="13">
        <f>(G19*100)/H19</f>
        <v>6.4516129032258061</v>
      </c>
    </row>
    <row r="20" spans="1:11" s="3" customFormat="1">
      <c r="A20" s="1">
        <v>2014</v>
      </c>
      <c r="B20" s="2" t="s">
        <v>59</v>
      </c>
      <c r="C20" s="2" t="s">
        <v>78</v>
      </c>
      <c r="D20" s="1">
        <v>4</v>
      </c>
      <c r="E20" s="1">
        <v>138</v>
      </c>
      <c r="F20" s="1">
        <v>50</v>
      </c>
      <c r="G20" s="1">
        <v>28</v>
      </c>
      <c r="H20" s="1">
        <v>216</v>
      </c>
      <c r="I20" s="13">
        <f>(E20*100)/H20</f>
        <v>63.888888888888886</v>
      </c>
      <c r="J20" s="13">
        <f>(F20*100)/H20</f>
        <v>23.148148148148149</v>
      </c>
      <c r="K20" s="13">
        <f>(G20*100)/H20</f>
        <v>12.962962962962964</v>
      </c>
    </row>
    <row r="21" spans="1:11" s="44" customFormat="1">
      <c r="A21" s="41"/>
      <c r="B21" s="42"/>
      <c r="C21" s="42" t="s">
        <v>10</v>
      </c>
      <c r="D21" s="41"/>
      <c r="E21" s="41">
        <f>SUM(E17:E20)</f>
        <v>372</v>
      </c>
      <c r="F21" s="41">
        <f>SUM(F17:F20)</f>
        <v>83</v>
      </c>
      <c r="G21" s="41">
        <f>SUM(G17:G20)</f>
        <v>56</v>
      </c>
      <c r="H21" s="41">
        <f>SUM(H17:H20)</f>
        <v>511</v>
      </c>
      <c r="I21" s="43">
        <f>(E21*100)/H21</f>
        <v>72.798434442270064</v>
      </c>
      <c r="J21" s="43">
        <f>(F21*100)/H21</f>
        <v>16.2426614481409</v>
      </c>
      <c r="K21" s="43">
        <f>(G21*100)/H21</f>
        <v>10.95890410958904</v>
      </c>
    </row>
    <row r="22" spans="1:11" s="46" customFormat="1">
      <c r="C22" s="49"/>
      <c r="I22" s="35"/>
      <c r="J22" s="35"/>
      <c r="K22" s="35"/>
    </row>
    <row r="23" spans="1:11">
      <c r="A23" s="38">
        <v>2015</v>
      </c>
      <c r="B23" s="2" t="s">
        <v>59</v>
      </c>
      <c r="C23" s="2" t="s">
        <v>78</v>
      </c>
      <c r="D23" s="30">
        <v>1</v>
      </c>
      <c r="E23" s="30">
        <v>44</v>
      </c>
      <c r="F23" s="30">
        <v>1</v>
      </c>
      <c r="G23" s="30">
        <v>4</v>
      </c>
      <c r="H23" s="30">
        <v>49</v>
      </c>
      <c r="I23" s="36">
        <v>89.79</v>
      </c>
      <c r="J23" s="36">
        <v>2.04</v>
      </c>
      <c r="K23" s="36">
        <v>8.17</v>
      </c>
    </row>
    <row r="24" spans="1:11">
      <c r="A24">
        <v>2015</v>
      </c>
      <c r="B24" s="2" t="s">
        <v>59</v>
      </c>
      <c r="C24" s="2" t="s">
        <v>78</v>
      </c>
      <c r="D24" s="30">
        <v>2</v>
      </c>
      <c r="E24" s="30">
        <v>42</v>
      </c>
      <c r="F24" s="30">
        <v>8</v>
      </c>
      <c r="G24" s="30">
        <v>11</v>
      </c>
      <c r="H24" s="30">
        <v>61</v>
      </c>
      <c r="I24" s="36">
        <v>68.849999999999994</v>
      </c>
      <c r="J24" s="36">
        <v>13.11</v>
      </c>
      <c r="K24" s="36">
        <v>18.04</v>
      </c>
    </row>
    <row r="25" spans="1:11">
      <c r="A25">
        <v>2015</v>
      </c>
      <c r="B25" s="2" t="s">
        <v>59</v>
      </c>
      <c r="C25" s="2" t="s">
        <v>78</v>
      </c>
      <c r="D25" s="30">
        <v>3</v>
      </c>
      <c r="E25" s="30">
        <v>89</v>
      </c>
      <c r="F25" s="30">
        <v>11</v>
      </c>
      <c r="G25" s="30">
        <v>17</v>
      </c>
      <c r="H25" s="30">
        <v>117</v>
      </c>
      <c r="I25" s="36">
        <v>76.06</v>
      </c>
      <c r="J25" s="36">
        <v>9.4</v>
      </c>
      <c r="K25" s="36">
        <v>14.54</v>
      </c>
    </row>
    <row r="26" spans="1:11">
      <c r="A26">
        <v>2015</v>
      </c>
      <c r="B26" s="2" t="s">
        <v>59</v>
      </c>
      <c r="C26" s="2" t="s">
        <v>78</v>
      </c>
      <c r="D26" s="30">
        <v>4</v>
      </c>
      <c r="E26" s="30">
        <v>103</v>
      </c>
      <c r="F26" s="30">
        <v>48</v>
      </c>
      <c r="G26" s="30">
        <v>22</v>
      </c>
      <c r="H26" s="30">
        <v>173</v>
      </c>
      <c r="I26" s="36">
        <v>59.53</v>
      </c>
      <c r="J26" s="36">
        <v>27.74</v>
      </c>
      <c r="K26" s="36">
        <v>12.73</v>
      </c>
    </row>
    <row r="27" spans="1:11" s="32" customFormat="1">
      <c r="C27" s="33" t="s">
        <v>119</v>
      </c>
      <c r="E27" s="32">
        <f>SUM(E23:E26)</f>
        <v>278</v>
      </c>
      <c r="F27" s="32">
        <f>SUM(F23:F26)</f>
        <v>68</v>
      </c>
      <c r="G27" s="32">
        <f>SUM(G23:G26)</f>
        <v>54</v>
      </c>
      <c r="H27" s="32">
        <f>SUM(H23:H26)</f>
        <v>400</v>
      </c>
      <c r="I27" s="32">
        <f>(100*E27)/H27</f>
        <v>69.5</v>
      </c>
      <c r="J27" s="32">
        <f>(100*F27)/H27</f>
        <v>17</v>
      </c>
      <c r="K27" s="32">
        <f>(100*G27)/H27</f>
        <v>13.5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zoomScale="40" zoomScaleNormal="40" zoomScalePageLayoutView="40" workbookViewId="0">
      <selection activeCell="E24" sqref="E24:K24"/>
    </sheetView>
  </sheetViews>
  <sheetFormatPr baseColWidth="10" defaultColWidth="11.5" defaultRowHeight="14" x14ac:dyDescent="0"/>
  <cols>
    <col min="3" max="3" width="5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77</v>
      </c>
      <c r="D2" s="1">
        <v>1</v>
      </c>
      <c r="E2" s="1">
        <v>62</v>
      </c>
      <c r="F2" s="1">
        <v>6</v>
      </c>
      <c r="G2" s="1">
        <v>3</v>
      </c>
      <c r="H2" s="1">
        <v>71</v>
      </c>
      <c r="I2" s="13">
        <f>(E2*100)/H2</f>
        <v>87.323943661971825</v>
      </c>
      <c r="J2" s="13">
        <f>(F2*100)/H2</f>
        <v>8.4507042253521121</v>
      </c>
      <c r="K2" s="13">
        <f>(G2*100)/H2</f>
        <v>4.225352112676056</v>
      </c>
    </row>
    <row r="3" spans="1:11" s="14" customFormat="1">
      <c r="A3" s="15"/>
      <c r="B3" s="16"/>
      <c r="C3" s="19" t="s">
        <v>7</v>
      </c>
      <c r="D3" s="15"/>
      <c r="E3" s="15">
        <f>SUM(E2)</f>
        <v>62</v>
      </c>
      <c r="F3" s="15">
        <f>SUM(F2)</f>
        <v>6</v>
      </c>
      <c r="G3" s="15">
        <f>SUM(G2)</f>
        <v>3</v>
      </c>
      <c r="H3" s="15">
        <f>SUM(H2)</f>
        <v>71</v>
      </c>
      <c r="I3" s="13">
        <f>(E3*100)/H3</f>
        <v>87.323943661971825</v>
      </c>
      <c r="J3" s="13">
        <f>(F3*100)/H3</f>
        <v>8.4507042253521121</v>
      </c>
      <c r="K3" s="13">
        <f>(G3*100)/H3</f>
        <v>4.225352112676056</v>
      </c>
    </row>
    <row r="4" spans="1:11">
      <c r="I4" s="18"/>
      <c r="J4" s="18"/>
      <c r="K4" s="18"/>
    </row>
    <row r="5" spans="1:11" s="3" customFormat="1">
      <c r="A5" s="1">
        <v>2012</v>
      </c>
      <c r="B5" s="2" t="s">
        <v>59</v>
      </c>
      <c r="C5" s="2" t="s">
        <v>77</v>
      </c>
      <c r="D5" s="1">
        <v>1</v>
      </c>
      <c r="E5" s="1">
        <v>70</v>
      </c>
      <c r="F5" s="1">
        <v>5</v>
      </c>
      <c r="G5" s="1">
        <v>3</v>
      </c>
      <c r="H5" s="1">
        <v>78</v>
      </c>
      <c r="I5" s="13">
        <f>(E5*100)/H5</f>
        <v>89.743589743589737</v>
      </c>
      <c r="J5" s="13">
        <f>(F5*100)/H5</f>
        <v>6.4102564102564106</v>
      </c>
      <c r="K5" s="13">
        <f>(G5*100)/H5</f>
        <v>3.8461538461538463</v>
      </c>
    </row>
    <row r="6" spans="1:11" s="3" customFormat="1">
      <c r="A6" s="1">
        <v>2012</v>
      </c>
      <c r="B6" s="2" t="s">
        <v>59</v>
      </c>
      <c r="C6" s="2" t="s">
        <v>77</v>
      </c>
      <c r="D6" s="1">
        <v>2</v>
      </c>
      <c r="E6" s="1">
        <v>54</v>
      </c>
      <c r="F6" s="1">
        <v>6</v>
      </c>
      <c r="G6" s="1">
        <v>5</v>
      </c>
      <c r="H6" s="1">
        <v>65</v>
      </c>
      <c r="I6" s="13">
        <f>(E6*100)/H6</f>
        <v>83.07692307692308</v>
      </c>
      <c r="J6" s="13">
        <f>(F6*100)/H6</f>
        <v>9.2307692307692299</v>
      </c>
      <c r="K6" s="13">
        <f>(G6*100)/H6</f>
        <v>7.6923076923076925</v>
      </c>
    </row>
    <row r="7" spans="1:11" s="14" customFormat="1">
      <c r="A7" s="15"/>
      <c r="B7" s="16"/>
      <c r="C7" s="19" t="s">
        <v>8</v>
      </c>
      <c r="D7" s="15"/>
      <c r="E7" s="15">
        <f>SUM(E5:E6)</f>
        <v>124</v>
      </c>
      <c r="F7" s="15">
        <f>SUM(F5:F6)</f>
        <v>11</v>
      </c>
      <c r="G7" s="15">
        <f>SUM(G5:G6)</f>
        <v>8</v>
      </c>
      <c r="H7" s="15">
        <f>SUM(H5:H6)</f>
        <v>143</v>
      </c>
      <c r="I7" s="13">
        <f>(E7*100)/H7</f>
        <v>86.713286713286706</v>
      </c>
      <c r="J7" s="13">
        <f>(F7*100)/H7</f>
        <v>7.6923076923076925</v>
      </c>
      <c r="K7" s="13">
        <f>(G7*100)/H7</f>
        <v>5.5944055944055942</v>
      </c>
    </row>
    <row r="8" spans="1:11">
      <c r="I8" s="18"/>
      <c r="J8" s="18"/>
      <c r="K8" s="18"/>
    </row>
    <row r="9" spans="1:11" s="3" customFormat="1">
      <c r="A9" s="1">
        <v>2013</v>
      </c>
      <c r="B9" s="2" t="s">
        <v>59</v>
      </c>
      <c r="C9" s="2" t="s">
        <v>77</v>
      </c>
      <c r="D9" s="1">
        <v>1</v>
      </c>
      <c r="E9" s="1">
        <v>52</v>
      </c>
      <c r="F9" s="1">
        <v>7</v>
      </c>
      <c r="G9" s="1">
        <v>11</v>
      </c>
      <c r="H9" s="1">
        <v>70</v>
      </c>
      <c r="I9" s="13">
        <f>(E9*100)/H9</f>
        <v>74.285714285714292</v>
      </c>
      <c r="J9" s="13">
        <f>(F9*100)/H9</f>
        <v>10</v>
      </c>
      <c r="K9" s="13">
        <f>(G9*100)/H9</f>
        <v>15.714285714285714</v>
      </c>
    </row>
    <row r="10" spans="1:11" s="3" customFormat="1">
      <c r="A10" s="1">
        <v>2013</v>
      </c>
      <c r="B10" s="2" t="s">
        <v>59</v>
      </c>
      <c r="C10" s="2" t="s">
        <v>77</v>
      </c>
      <c r="D10" s="1">
        <v>2</v>
      </c>
      <c r="E10" s="1">
        <v>60</v>
      </c>
      <c r="F10" s="1">
        <v>7</v>
      </c>
      <c r="G10" s="1">
        <v>9</v>
      </c>
      <c r="H10" s="1">
        <v>76</v>
      </c>
      <c r="I10" s="13">
        <f>(E10*100)/H10</f>
        <v>78.94736842105263</v>
      </c>
      <c r="J10" s="13">
        <f>(F10*100)/H10</f>
        <v>9.2105263157894743</v>
      </c>
      <c r="K10" s="13">
        <f>(G10*100)/H10</f>
        <v>11.842105263157896</v>
      </c>
    </row>
    <row r="11" spans="1:11" s="3" customFormat="1">
      <c r="A11" s="1">
        <v>2013</v>
      </c>
      <c r="B11" s="2" t="s">
        <v>59</v>
      </c>
      <c r="C11" s="2" t="s">
        <v>77</v>
      </c>
      <c r="D11" s="1">
        <v>3</v>
      </c>
      <c r="E11" s="1">
        <v>45</v>
      </c>
      <c r="F11" s="1">
        <v>13</v>
      </c>
      <c r="G11" s="1">
        <v>10</v>
      </c>
      <c r="H11" s="1">
        <v>68</v>
      </c>
      <c r="I11" s="13">
        <f>(E11*100)/H11</f>
        <v>66.17647058823529</v>
      </c>
      <c r="J11" s="13">
        <f>(F11*100)/H11</f>
        <v>19.117647058823529</v>
      </c>
      <c r="K11" s="13">
        <f>(G11*100)/H11</f>
        <v>14.705882352941176</v>
      </c>
    </row>
    <row r="12" spans="1:11" s="14" customFormat="1">
      <c r="A12" s="15"/>
      <c r="B12" s="16"/>
      <c r="C12" s="19" t="s">
        <v>9</v>
      </c>
      <c r="D12" s="15"/>
      <c r="E12" s="15">
        <f>SUM(E9:E11)</f>
        <v>157</v>
      </c>
      <c r="F12" s="15">
        <f>SUM(F9:F11)</f>
        <v>27</v>
      </c>
      <c r="G12" s="15">
        <f>SUM(G9:G11)</f>
        <v>30</v>
      </c>
      <c r="H12" s="15">
        <f>SUM(H9:H11)</f>
        <v>214</v>
      </c>
      <c r="I12" s="13">
        <f>(E12*100)/H12</f>
        <v>73.364485981308405</v>
      </c>
      <c r="J12" s="13">
        <f>(F12*100)/H12</f>
        <v>12.616822429906541</v>
      </c>
      <c r="K12" s="13">
        <f>(G12*100)/H12</f>
        <v>14.018691588785046</v>
      </c>
    </row>
    <row r="13" spans="1:11">
      <c r="I13" s="18"/>
      <c r="J13" s="18"/>
      <c r="K13" s="18"/>
    </row>
    <row r="14" spans="1:11" s="3" customFormat="1">
      <c r="A14" s="1">
        <v>2014</v>
      </c>
      <c r="B14" s="2" t="s">
        <v>59</v>
      </c>
      <c r="C14" s="2" t="s">
        <v>77</v>
      </c>
      <c r="D14" s="1">
        <v>1</v>
      </c>
      <c r="E14" s="1">
        <v>62</v>
      </c>
      <c r="F14" s="1">
        <v>14</v>
      </c>
      <c r="G14" s="1">
        <v>6</v>
      </c>
      <c r="H14" s="1">
        <v>82</v>
      </c>
      <c r="I14" s="13">
        <f>(E14*100)/H14</f>
        <v>75.609756097560975</v>
      </c>
      <c r="J14" s="13">
        <f>(F14*100)/H14</f>
        <v>17.073170731707318</v>
      </c>
      <c r="K14" s="13">
        <f>(G14*100)/H14</f>
        <v>7.3170731707317076</v>
      </c>
    </row>
    <row r="15" spans="1:11" s="3" customFormat="1">
      <c r="A15" s="1">
        <v>2014</v>
      </c>
      <c r="B15" s="2" t="s">
        <v>59</v>
      </c>
      <c r="C15" s="2" t="s">
        <v>77</v>
      </c>
      <c r="D15" s="1">
        <v>2</v>
      </c>
      <c r="E15" s="1">
        <v>50</v>
      </c>
      <c r="F15" s="1">
        <v>8</v>
      </c>
      <c r="G15" s="1">
        <v>7</v>
      </c>
      <c r="H15" s="1">
        <v>65</v>
      </c>
      <c r="I15" s="13">
        <f>(E15*100)/H15</f>
        <v>76.92307692307692</v>
      </c>
      <c r="J15" s="13">
        <f>(F15*100)/H15</f>
        <v>12.307692307692308</v>
      </c>
      <c r="K15" s="13">
        <f>(G15*100)/H15</f>
        <v>10.76923076923077</v>
      </c>
    </row>
    <row r="16" spans="1:11" s="3" customFormat="1">
      <c r="A16" s="1">
        <v>2014</v>
      </c>
      <c r="B16" s="2" t="s">
        <v>59</v>
      </c>
      <c r="C16" s="2" t="s">
        <v>77</v>
      </c>
      <c r="D16" s="1">
        <v>3</v>
      </c>
      <c r="E16" s="1">
        <v>53</v>
      </c>
      <c r="F16" s="1">
        <v>19</v>
      </c>
      <c r="G16" s="1">
        <v>10</v>
      </c>
      <c r="H16" s="1">
        <v>82</v>
      </c>
      <c r="I16" s="13">
        <f>(E16*100)/H16</f>
        <v>64.634146341463421</v>
      </c>
      <c r="J16" s="13">
        <f>(F16*100)/H16</f>
        <v>23.170731707317074</v>
      </c>
      <c r="K16" s="13">
        <f>(G16*100)/H16</f>
        <v>12.195121951219512</v>
      </c>
    </row>
    <row r="17" spans="1:11" s="3" customFormat="1">
      <c r="A17" s="1">
        <v>2014</v>
      </c>
      <c r="B17" s="2" t="s">
        <v>59</v>
      </c>
      <c r="C17" s="2" t="s">
        <v>77</v>
      </c>
      <c r="D17" s="1">
        <v>4</v>
      </c>
      <c r="E17" s="1">
        <v>40</v>
      </c>
      <c r="F17" s="1">
        <v>14</v>
      </c>
      <c r="G17" s="1">
        <v>18</v>
      </c>
      <c r="H17" s="1">
        <v>72</v>
      </c>
      <c r="I17" s="13">
        <f>(E17*100)/H17</f>
        <v>55.555555555555557</v>
      </c>
      <c r="J17" s="13">
        <f>(F17*100)/H17</f>
        <v>19.444444444444443</v>
      </c>
      <c r="K17" s="13">
        <f>(G17*100)/H17</f>
        <v>25</v>
      </c>
    </row>
    <row r="18" spans="1:11" s="14" customFormat="1">
      <c r="A18" s="15"/>
      <c r="B18" s="16"/>
      <c r="C18" s="19" t="s">
        <v>10</v>
      </c>
      <c r="D18" s="15"/>
      <c r="E18" s="15">
        <f>SUM(E14:E17)</f>
        <v>205</v>
      </c>
      <c r="F18" s="15">
        <f>SUM(F14:F17)</f>
        <v>55</v>
      </c>
      <c r="G18" s="15">
        <f>SUM(G14:G17)</f>
        <v>41</v>
      </c>
      <c r="H18" s="15">
        <f>SUM(H14:H17)</f>
        <v>301</v>
      </c>
      <c r="I18" s="13">
        <f>(E18*100)/H18</f>
        <v>68.106312292358808</v>
      </c>
      <c r="J18" s="13">
        <f>(F18*100)/H18</f>
        <v>18.272425249169434</v>
      </c>
      <c r="K18" s="13">
        <f>(G18*100)/H18</f>
        <v>13.621262458471762</v>
      </c>
    </row>
    <row r="19" spans="1:11" s="46" customFormat="1">
      <c r="C19" s="49"/>
      <c r="I19" s="35"/>
      <c r="J19" s="35"/>
      <c r="K19" s="35"/>
    </row>
    <row r="20" spans="1:11">
      <c r="A20" s="38">
        <v>2015</v>
      </c>
      <c r="B20" s="2" t="s">
        <v>59</v>
      </c>
      <c r="C20" s="2" t="s">
        <v>77</v>
      </c>
      <c r="D20" s="46">
        <v>1</v>
      </c>
      <c r="E20" s="46">
        <v>69</v>
      </c>
      <c r="F20" s="46">
        <v>17</v>
      </c>
      <c r="G20" s="46">
        <v>9</v>
      </c>
      <c r="H20" s="46">
        <v>95</v>
      </c>
      <c r="I20" s="31">
        <v>72.63</v>
      </c>
      <c r="J20" s="31">
        <v>17.89</v>
      </c>
      <c r="K20" s="31">
        <v>9.48</v>
      </c>
    </row>
    <row r="21" spans="1:11">
      <c r="A21">
        <v>2015</v>
      </c>
      <c r="B21" s="2" t="s">
        <v>59</v>
      </c>
      <c r="C21" s="2" t="s">
        <v>77</v>
      </c>
      <c r="D21" s="46">
        <v>2</v>
      </c>
      <c r="E21" s="46">
        <v>46</v>
      </c>
      <c r="F21" s="46">
        <v>6</v>
      </c>
      <c r="G21" s="46">
        <v>2</v>
      </c>
      <c r="H21" s="46">
        <v>54</v>
      </c>
      <c r="I21" s="31">
        <v>85.18</v>
      </c>
      <c r="J21" s="31">
        <v>11.11</v>
      </c>
      <c r="K21" s="31">
        <v>3.71</v>
      </c>
    </row>
    <row r="22" spans="1:11">
      <c r="A22">
        <v>2015</v>
      </c>
      <c r="B22" s="2" t="s">
        <v>59</v>
      </c>
      <c r="C22" s="2" t="s">
        <v>77</v>
      </c>
      <c r="D22" s="46">
        <v>3</v>
      </c>
      <c r="E22" s="46">
        <v>50</v>
      </c>
      <c r="F22" s="46">
        <v>11</v>
      </c>
      <c r="G22" s="46">
        <v>12</v>
      </c>
      <c r="H22" s="46">
        <v>73</v>
      </c>
      <c r="I22" s="31">
        <v>68.489999999999995</v>
      </c>
      <c r="J22" s="31">
        <v>15.06</v>
      </c>
      <c r="K22" s="31">
        <v>16.45</v>
      </c>
    </row>
    <row r="23" spans="1:11">
      <c r="A23">
        <v>2015</v>
      </c>
      <c r="B23" s="2" t="s">
        <v>59</v>
      </c>
      <c r="C23" s="2" t="s">
        <v>77</v>
      </c>
      <c r="D23" s="46">
        <v>4</v>
      </c>
      <c r="E23" s="46">
        <v>44</v>
      </c>
      <c r="F23" s="46">
        <v>21</v>
      </c>
      <c r="G23" s="46">
        <v>16</v>
      </c>
      <c r="H23" s="46">
        <v>81</v>
      </c>
      <c r="I23" s="31">
        <v>54.32</v>
      </c>
      <c r="J23" s="31">
        <v>25.92</v>
      </c>
      <c r="K23" s="31">
        <v>19.760000000000002</v>
      </c>
    </row>
    <row r="24" spans="1:11" s="32" customFormat="1">
      <c r="C24" s="33" t="s">
        <v>119</v>
      </c>
      <c r="E24" s="32">
        <f>SUM(E20:E23)</f>
        <v>209</v>
      </c>
      <c r="F24" s="32">
        <f>SUM(F20:F23)</f>
        <v>55</v>
      </c>
      <c r="G24" s="32">
        <f>SUM(G20:G23)</f>
        <v>39</v>
      </c>
      <c r="H24" s="32">
        <f>SUM(H20:H23)</f>
        <v>303</v>
      </c>
      <c r="I24" s="37">
        <f>(100*E24)/H24</f>
        <v>68.976897689768975</v>
      </c>
      <c r="J24" s="37">
        <f>(F24*100)/H24</f>
        <v>18.151815181518153</v>
      </c>
      <c r="K24" s="37">
        <f>(G24*100)/H24</f>
        <v>12.871287128712872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50" zoomScaleNormal="50" zoomScalePageLayoutView="50" workbookViewId="0">
      <selection activeCell="E30" sqref="E30:K30"/>
    </sheetView>
  </sheetViews>
  <sheetFormatPr baseColWidth="10" defaultColWidth="11.5" defaultRowHeight="14" x14ac:dyDescent="0"/>
  <cols>
    <col min="3" max="3" width="83" customWidth="1"/>
    <col min="5" max="5" width="11.8320312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76</v>
      </c>
      <c r="D2" s="1">
        <v>1</v>
      </c>
      <c r="E2" s="1">
        <v>66</v>
      </c>
      <c r="F2" s="1">
        <v>19</v>
      </c>
      <c r="G2" s="1">
        <v>7</v>
      </c>
      <c r="H2" s="1">
        <v>92</v>
      </c>
      <c r="I2" s="13">
        <f>(E2*100)/H2</f>
        <v>71.739130434782609</v>
      </c>
      <c r="J2" s="13">
        <f>(F2*100)/H2</f>
        <v>20.652173913043477</v>
      </c>
      <c r="K2" s="13">
        <f>(G2*100)/H2</f>
        <v>7.6086956521739131</v>
      </c>
    </row>
    <row r="3" spans="1:11" s="3" customFormat="1">
      <c r="A3" s="1">
        <v>2011</v>
      </c>
      <c r="B3" s="2" t="s">
        <v>59</v>
      </c>
      <c r="C3" s="2" t="s">
        <v>76</v>
      </c>
      <c r="D3" s="1">
        <v>2</v>
      </c>
      <c r="E3" s="1">
        <v>11</v>
      </c>
      <c r="F3" s="1">
        <v>10</v>
      </c>
      <c r="G3" s="1">
        <v>1</v>
      </c>
      <c r="H3" s="1">
        <v>22</v>
      </c>
      <c r="I3" s="13">
        <f>(E3*100)/H3</f>
        <v>50</v>
      </c>
      <c r="J3" s="13">
        <f>(F3*100)/H3</f>
        <v>45.454545454545453</v>
      </c>
      <c r="K3" s="13">
        <f>(G3*100)/H3</f>
        <v>4.5454545454545459</v>
      </c>
    </row>
    <row r="4" spans="1:11" s="3" customFormat="1">
      <c r="A4" s="1">
        <v>2011</v>
      </c>
      <c r="B4" s="2" t="s">
        <v>59</v>
      </c>
      <c r="C4" s="2" t="s">
        <v>76</v>
      </c>
      <c r="D4" s="1">
        <v>3</v>
      </c>
      <c r="E4" s="1">
        <v>0</v>
      </c>
      <c r="F4" s="1">
        <v>0</v>
      </c>
      <c r="G4" s="1">
        <v>1</v>
      </c>
      <c r="H4" s="1">
        <v>1</v>
      </c>
      <c r="I4" s="13">
        <f>(E4*100)/H4</f>
        <v>0</v>
      </c>
      <c r="J4" s="13">
        <f>(F4*100)/H4</f>
        <v>0</v>
      </c>
      <c r="K4" s="13">
        <f>(G4*100)/H4</f>
        <v>100</v>
      </c>
    </row>
    <row r="5" spans="1:11" s="3" customFormat="1">
      <c r="A5" s="1">
        <v>2011</v>
      </c>
      <c r="B5" s="2" t="s">
        <v>59</v>
      </c>
      <c r="C5" s="2" t="s">
        <v>76</v>
      </c>
      <c r="D5" s="1">
        <v>4</v>
      </c>
      <c r="E5" s="1">
        <v>25</v>
      </c>
      <c r="F5" s="1">
        <v>16</v>
      </c>
      <c r="G5" s="1">
        <v>14</v>
      </c>
      <c r="H5" s="1">
        <v>55</v>
      </c>
      <c r="I5" s="13">
        <f>(E5*100)/H5</f>
        <v>45.454545454545453</v>
      </c>
      <c r="J5" s="13">
        <f>(F5*100)/H5</f>
        <v>29.09090909090909</v>
      </c>
      <c r="K5" s="13">
        <f>(G5*100)/H5</f>
        <v>25.454545454545453</v>
      </c>
    </row>
    <row r="6" spans="1:11" s="44" customFormat="1">
      <c r="A6" s="41"/>
      <c r="B6" s="42"/>
      <c r="C6" s="45" t="s">
        <v>7</v>
      </c>
      <c r="D6" s="41"/>
      <c r="E6" s="41">
        <f>SUM(E2:E5)</f>
        <v>102</v>
      </c>
      <c r="F6" s="41">
        <f>SUM(F2:F5)</f>
        <v>45</v>
      </c>
      <c r="G6" s="41">
        <f>SUM(G2:G5)</f>
        <v>23</v>
      </c>
      <c r="H6" s="41">
        <f>SUM(H2:H5)</f>
        <v>170</v>
      </c>
      <c r="I6" s="43">
        <f>(E6*100)/H6</f>
        <v>60</v>
      </c>
      <c r="J6" s="43">
        <f>(F6*100)/H6</f>
        <v>26.470588235294116</v>
      </c>
      <c r="K6" s="43">
        <f>(G6*100)/H6</f>
        <v>13.529411764705882</v>
      </c>
    </row>
    <row r="7" spans="1:11">
      <c r="I7" s="18"/>
      <c r="J7" s="18"/>
      <c r="K7" s="18"/>
    </row>
    <row r="8" spans="1:11" s="3" customFormat="1">
      <c r="A8" s="1">
        <v>2012</v>
      </c>
      <c r="B8" s="2" t="s">
        <v>59</v>
      </c>
      <c r="C8" s="2" t="s">
        <v>76</v>
      </c>
      <c r="D8" s="1">
        <v>1</v>
      </c>
      <c r="E8" s="1">
        <v>51</v>
      </c>
      <c r="F8" s="1">
        <v>26</v>
      </c>
      <c r="G8" s="1">
        <v>6</v>
      </c>
      <c r="H8" s="1">
        <v>83</v>
      </c>
      <c r="I8" s="13">
        <v>61.445783132530117</v>
      </c>
      <c r="J8" s="13">
        <v>31.325301204819276</v>
      </c>
      <c r="K8" s="13">
        <v>7.2289156626506026</v>
      </c>
    </row>
    <row r="9" spans="1:11" s="3" customFormat="1">
      <c r="A9" s="1">
        <v>2012</v>
      </c>
      <c r="B9" s="2" t="s">
        <v>59</v>
      </c>
      <c r="C9" s="2" t="s">
        <v>76</v>
      </c>
      <c r="D9" s="1">
        <v>2</v>
      </c>
      <c r="E9" s="1">
        <v>37</v>
      </c>
      <c r="F9" s="1">
        <v>17</v>
      </c>
      <c r="G9" s="1">
        <v>6</v>
      </c>
      <c r="H9" s="1">
        <v>60</v>
      </c>
      <c r="I9" s="13">
        <v>61.666666666666664</v>
      </c>
      <c r="J9" s="13">
        <v>28.333333333333332</v>
      </c>
      <c r="K9" s="13">
        <v>10</v>
      </c>
    </row>
    <row r="10" spans="1:11" s="3" customFormat="1">
      <c r="A10" s="1">
        <v>2012</v>
      </c>
      <c r="B10" s="2" t="s">
        <v>59</v>
      </c>
      <c r="C10" s="2" t="s">
        <v>76</v>
      </c>
      <c r="D10" s="1">
        <v>3</v>
      </c>
      <c r="E10" s="1">
        <v>10</v>
      </c>
      <c r="F10" s="1">
        <v>8</v>
      </c>
      <c r="G10" s="1">
        <v>2</v>
      </c>
      <c r="H10" s="1">
        <v>20</v>
      </c>
      <c r="I10" s="13">
        <v>50</v>
      </c>
      <c r="J10" s="13">
        <v>40</v>
      </c>
      <c r="K10" s="13">
        <v>10</v>
      </c>
    </row>
    <row r="11" spans="1:11" s="3" customFormat="1">
      <c r="A11" s="1">
        <v>2012</v>
      </c>
      <c r="B11" s="2" t="s">
        <v>59</v>
      </c>
      <c r="C11" s="2" t="s">
        <v>76</v>
      </c>
      <c r="D11" s="1">
        <v>4</v>
      </c>
      <c r="E11" s="1">
        <v>36</v>
      </c>
      <c r="F11" s="1">
        <v>27</v>
      </c>
      <c r="G11" s="1">
        <v>15</v>
      </c>
      <c r="H11" s="1">
        <v>78</v>
      </c>
      <c r="I11" s="13">
        <v>46.153846153846153</v>
      </c>
      <c r="J11" s="13">
        <v>34.615384615384613</v>
      </c>
      <c r="K11" s="13">
        <v>19.23076923076923</v>
      </c>
    </row>
    <row r="12" spans="1:11" s="44" customFormat="1">
      <c r="A12" s="41"/>
      <c r="B12" s="42"/>
      <c r="C12" s="45" t="s">
        <v>8</v>
      </c>
      <c r="D12" s="41"/>
      <c r="E12" s="41">
        <f>SUM(E8:E11)</f>
        <v>134</v>
      </c>
      <c r="F12" s="41">
        <f>SUM(F8:F11)</f>
        <v>78</v>
      </c>
      <c r="G12" s="41">
        <f>SUM(G8:G11)</f>
        <v>29</v>
      </c>
      <c r="H12" s="41">
        <f>SUM(H8:H11)</f>
        <v>241</v>
      </c>
      <c r="I12" s="43">
        <f>(E12*100)/H12</f>
        <v>55.601659751037346</v>
      </c>
      <c r="J12" s="43">
        <f>(F12*100)/H12</f>
        <v>32.365145228215766</v>
      </c>
      <c r="K12" s="43">
        <f>(G12*100)/H12</f>
        <v>12.033195020746888</v>
      </c>
    </row>
    <row r="14" spans="1:11" s="3" customFormat="1">
      <c r="A14" s="1">
        <v>2013</v>
      </c>
      <c r="B14" s="2" t="s">
        <v>59</v>
      </c>
      <c r="C14" s="2" t="s">
        <v>76</v>
      </c>
      <c r="D14" s="1">
        <v>1</v>
      </c>
      <c r="E14" s="1">
        <v>41</v>
      </c>
      <c r="F14" s="1">
        <v>9</v>
      </c>
      <c r="G14" s="1">
        <v>11</v>
      </c>
      <c r="H14" s="1">
        <v>61</v>
      </c>
      <c r="I14" s="13">
        <f>(E14*100)/H14</f>
        <v>67.213114754098356</v>
      </c>
      <c r="J14" s="13">
        <f>(F14*100)/H14</f>
        <v>14.754098360655737</v>
      </c>
      <c r="K14" s="13">
        <f>(G14*100)/H14</f>
        <v>18.032786885245901</v>
      </c>
    </row>
    <row r="15" spans="1:11" s="3" customFormat="1">
      <c r="A15" s="1">
        <v>2013</v>
      </c>
      <c r="B15" s="2" t="s">
        <v>59</v>
      </c>
      <c r="C15" s="2" t="s">
        <v>76</v>
      </c>
      <c r="D15" s="1">
        <v>2</v>
      </c>
      <c r="E15" s="1">
        <v>43</v>
      </c>
      <c r="F15" s="1">
        <v>23</v>
      </c>
      <c r="G15" s="1">
        <v>7</v>
      </c>
      <c r="H15" s="1">
        <v>73</v>
      </c>
      <c r="I15" s="13">
        <f>(E15*100)/H15</f>
        <v>58.904109589041099</v>
      </c>
      <c r="J15" s="13">
        <f>(F15*100)/H15</f>
        <v>31.506849315068493</v>
      </c>
      <c r="K15" s="13">
        <f>(G15*100)/H15</f>
        <v>9.5890410958904102</v>
      </c>
    </row>
    <row r="16" spans="1:11" s="3" customFormat="1">
      <c r="A16" s="1">
        <v>2013</v>
      </c>
      <c r="B16" s="2" t="s">
        <v>59</v>
      </c>
      <c r="C16" s="2" t="s">
        <v>76</v>
      </c>
      <c r="D16" s="1">
        <v>3</v>
      </c>
      <c r="E16" s="1">
        <v>36</v>
      </c>
      <c r="F16" s="1">
        <v>21</v>
      </c>
      <c r="G16" s="1">
        <v>5</v>
      </c>
      <c r="H16" s="1">
        <v>62</v>
      </c>
      <c r="I16" s="13">
        <f>(E16*100)/H16</f>
        <v>58.064516129032256</v>
      </c>
      <c r="J16" s="13">
        <f>(F16*100)/H16</f>
        <v>33.87096774193548</v>
      </c>
      <c r="K16" s="13">
        <f>(G16*100)/H16</f>
        <v>8.064516129032258</v>
      </c>
    </row>
    <row r="17" spans="1:11" s="3" customFormat="1">
      <c r="A17" s="1">
        <v>2013</v>
      </c>
      <c r="B17" s="2" t="s">
        <v>59</v>
      </c>
      <c r="C17" s="2" t="s">
        <v>76</v>
      </c>
      <c r="D17" s="1">
        <v>4</v>
      </c>
      <c r="E17" s="1">
        <v>43</v>
      </c>
      <c r="F17" s="1">
        <v>25</v>
      </c>
      <c r="G17" s="1">
        <v>20</v>
      </c>
      <c r="H17" s="1">
        <v>88</v>
      </c>
      <c r="I17" s="13">
        <f>(E17*100)/H17</f>
        <v>48.863636363636367</v>
      </c>
      <c r="J17" s="13">
        <f>(F17*100)/H17</f>
        <v>28.40909090909091</v>
      </c>
      <c r="K17" s="13">
        <f>(G17*100)/H17</f>
        <v>22.727272727272727</v>
      </c>
    </row>
    <row r="18" spans="1:11" s="44" customFormat="1">
      <c r="A18" s="41"/>
      <c r="B18" s="42"/>
      <c r="C18" s="45" t="s">
        <v>9</v>
      </c>
      <c r="D18" s="41"/>
      <c r="E18" s="41">
        <f>SUM(E14:E17)</f>
        <v>163</v>
      </c>
      <c r="F18" s="41">
        <f>SUM(F14:F17)</f>
        <v>78</v>
      </c>
      <c r="G18" s="41">
        <f>SUM(G14:G17)</f>
        <v>43</v>
      </c>
      <c r="H18" s="41">
        <f>SUM(H14:H17)</f>
        <v>284</v>
      </c>
      <c r="I18" s="43">
        <f>(E18*100)/H18</f>
        <v>57.394366197183096</v>
      </c>
      <c r="J18" s="43">
        <f>(F18*100)/H18</f>
        <v>27.464788732394368</v>
      </c>
      <c r="K18" s="43">
        <f>(G18*100)/H18</f>
        <v>15.140845070422536</v>
      </c>
    </row>
    <row r="19" spans="1:11">
      <c r="I19" s="18"/>
      <c r="J19" s="18"/>
      <c r="K19" s="18"/>
    </row>
    <row r="20" spans="1:11" s="3" customFormat="1">
      <c r="A20" s="1">
        <v>2014</v>
      </c>
      <c r="B20" s="2" t="s">
        <v>59</v>
      </c>
      <c r="C20" s="2" t="s">
        <v>76</v>
      </c>
      <c r="D20" s="1">
        <v>1</v>
      </c>
      <c r="E20" s="1">
        <v>45</v>
      </c>
      <c r="F20" s="1">
        <v>4</v>
      </c>
      <c r="G20" s="1">
        <v>10</v>
      </c>
      <c r="H20" s="1">
        <v>59</v>
      </c>
      <c r="I20" s="13">
        <f>(E20*100)/H20</f>
        <v>76.271186440677965</v>
      </c>
      <c r="J20" s="13">
        <f>(F20*100)/H20</f>
        <v>6.7796610169491522</v>
      </c>
      <c r="K20" s="13">
        <f>(G20*100)/H20</f>
        <v>16.949152542372882</v>
      </c>
    </row>
    <row r="21" spans="1:11" s="3" customFormat="1">
      <c r="A21" s="1">
        <v>2014</v>
      </c>
      <c r="B21" s="2" t="s">
        <v>59</v>
      </c>
      <c r="C21" s="2" t="s">
        <v>76</v>
      </c>
      <c r="D21" s="1">
        <v>2</v>
      </c>
      <c r="E21" s="1">
        <v>28</v>
      </c>
      <c r="F21" s="1">
        <v>12</v>
      </c>
      <c r="G21" s="1">
        <v>5</v>
      </c>
      <c r="H21" s="1">
        <v>45</v>
      </c>
      <c r="I21" s="13">
        <f>(E21*100)/H21</f>
        <v>62.222222222222221</v>
      </c>
      <c r="J21" s="13">
        <f>(F21*100)/H21</f>
        <v>26.666666666666668</v>
      </c>
      <c r="K21" s="13">
        <f>(G21*100)/H21</f>
        <v>11.111111111111111</v>
      </c>
    </row>
    <row r="22" spans="1:11" s="3" customFormat="1">
      <c r="A22" s="1">
        <v>2014</v>
      </c>
      <c r="B22" s="2" t="s">
        <v>59</v>
      </c>
      <c r="C22" s="2" t="s">
        <v>76</v>
      </c>
      <c r="D22" s="1">
        <v>3</v>
      </c>
      <c r="E22" s="1">
        <v>52</v>
      </c>
      <c r="F22" s="1">
        <v>29</v>
      </c>
      <c r="G22" s="1">
        <v>6</v>
      </c>
      <c r="H22" s="1">
        <v>87</v>
      </c>
      <c r="I22" s="13">
        <f>(E22*100)/H22</f>
        <v>59.770114942528735</v>
      </c>
      <c r="J22" s="13">
        <f>(F22*100)/H22</f>
        <v>33.333333333333336</v>
      </c>
      <c r="K22" s="13">
        <f>(G22*100)/H22</f>
        <v>6.8965517241379306</v>
      </c>
    </row>
    <row r="23" spans="1:11" s="3" customFormat="1">
      <c r="A23" s="1">
        <v>2014</v>
      </c>
      <c r="B23" s="2" t="s">
        <v>59</v>
      </c>
      <c r="C23" s="2" t="s">
        <v>76</v>
      </c>
      <c r="D23" s="1">
        <v>4</v>
      </c>
      <c r="E23" s="1">
        <v>39</v>
      </c>
      <c r="F23" s="1">
        <v>36</v>
      </c>
      <c r="G23" s="1">
        <v>14</v>
      </c>
      <c r="H23" s="1">
        <v>89</v>
      </c>
      <c r="I23" s="13">
        <f>(E23*100)/H23</f>
        <v>43.820224719101127</v>
      </c>
      <c r="J23" s="13">
        <f>(F23*100)/H23</f>
        <v>40.449438202247194</v>
      </c>
      <c r="K23" s="13">
        <f>(G23*100)/H23</f>
        <v>15.730337078651685</v>
      </c>
    </row>
    <row r="24" spans="1:11" s="14" customFormat="1">
      <c r="A24" s="15"/>
      <c r="B24" s="16"/>
      <c r="C24" s="19" t="s">
        <v>10</v>
      </c>
      <c r="D24" s="15"/>
      <c r="E24" s="15">
        <f>SUM(E20:E23)</f>
        <v>164</v>
      </c>
      <c r="F24" s="15">
        <f>SUM(F20:F23)</f>
        <v>81</v>
      </c>
      <c r="G24" s="15">
        <f>SUM(G20:G23)</f>
        <v>35</v>
      </c>
      <c r="H24" s="15">
        <f>SUM(H20:H23)</f>
        <v>280</v>
      </c>
      <c r="I24" s="13">
        <f>(E24*100)/H24</f>
        <v>58.571428571428569</v>
      </c>
      <c r="J24" s="13">
        <f>(F24*100)/H24</f>
        <v>28.928571428571427</v>
      </c>
      <c r="K24" s="13">
        <f>(G24*100)/H24</f>
        <v>12.5</v>
      </c>
    </row>
    <row r="25" spans="1:11" s="46" customFormat="1">
      <c r="C25" s="49"/>
      <c r="I25" s="35"/>
      <c r="J25" s="35"/>
      <c r="K25" s="35"/>
    </row>
    <row r="26" spans="1:11">
      <c r="A26" s="38">
        <v>2015</v>
      </c>
      <c r="B26" s="2" t="s">
        <v>59</v>
      </c>
      <c r="C26" s="2" t="s">
        <v>76</v>
      </c>
      <c r="D26" s="46">
        <v>1</v>
      </c>
      <c r="E26" s="46">
        <v>44</v>
      </c>
      <c r="F26" s="46">
        <v>9</v>
      </c>
      <c r="G26" s="46">
        <v>12</v>
      </c>
      <c r="H26" s="46">
        <v>65</v>
      </c>
      <c r="I26" s="31">
        <v>67.69</v>
      </c>
      <c r="J26" s="31">
        <v>13.84</v>
      </c>
      <c r="K26" s="31">
        <v>18.47</v>
      </c>
    </row>
    <row r="27" spans="1:11">
      <c r="A27">
        <v>2015</v>
      </c>
      <c r="B27" s="2" t="s">
        <v>59</v>
      </c>
      <c r="C27" s="2" t="s">
        <v>76</v>
      </c>
      <c r="D27" s="46">
        <v>2</v>
      </c>
      <c r="E27" s="46">
        <v>32</v>
      </c>
      <c r="F27" s="46">
        <v>10</v>
      </c>
      <c r="G27" s="46">
        <v>9</v>
      </c>
      <c r="H27" s="46">
        <v>51</v>
      </c>
      <c r="I27" s="31">
        <v>62.74</v>
      </c>
      <c r="J27" s="31">
        <v>19.600000000000001</v>
      </c>
      <c r="K27" s="31">
        <v>17.66</v>
      </c>
    </row>
    <row r="28" spans="1:11">
      <c r="A28">
        <v>2015</v>
      </c>
      <c r="B28" s="2" t="s">
        <v>59</v>
      </c>
      <c r="C28" s="2" t="s">
        <v>76</v>
      </c>
      <c r="D28" s="46">
        <v>3</v>
      </c>
      <c r="E28" s="46">
        <v>34</v>
      </c>
      <c r="F28" s="46">
        <v>18</v>
      </c>
      <c r="G28" s="46">
        <v>9</v>
      </c>
      <c r="H28" s="46">
        <v>61</v>
      </c>
      <c r="I28" s="31">
        <v>55.73</v>
      </c>
      <c r="J28" s="31">
        <v>29.5</v>
      </c>
      <c r="K28" s="31">
        <v>14.77</v>
      </c>
    </row>
    <row r="29" spans="1:11">
      <c r="A29">
        <v>2015</v>
      </c>
      <c r="B29" s="2" t="s">
        <v>59</v>
      </c>
      <c r="C29" s="2" t="s">
        <v>76</v>
      </c>
      <c r="D29" s="46">
        <v>4</v>
      </c>
      <c r="E29" s="46">
        <v>43</v>
      </c>
      <c r="F29" s="46">
        <v>31</v>
      </c>
      <c r="G29" s="46">
        <v>12</v>
      </c>
      <c r="H29" s="46">
        <v>86</v>
      </c>
      <c r="I29" s="31">
        <v>50</v>
      </c>
      <c r="J29" s="31">
        <v>36.04</v>
      </c>
      <c r="K29" s="31">
        <v>13.96</v>
      </c>
    </row>
    <row r="30" spans="1:11" s="32" customFormat="1">
      <c r="E30" s="32">
        <f>SUM(E26:E29)</f>
        <v>153</v>
      </c>
      <c r="F30" s="32">
        <f>SUM(F26:F29)</f>
        <v>68</v>
      </c>
      <c r="G30" s="32">
        <f>SUM(G26:G29)</f>
        <v>42</v>
      </c>
      <c r="H30" s="32">
        <f>SUM(H26:H29)</f>
        <v>263</v>
      </c>
      <c r="I30" s="37">
        <f>(100*E30)/H30</f>
        <v>58.174904942965782</v>
      </c>
      <c r="J30" s="37">
        <f>(100*F30)/H30</f>
        <v>25.85551330798479</v>
      </c>
      <c r="K30" s="37">
        <f>(100*G30)/H30</f>
        <v>15.96958174904943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zoomScale="50" zoomScaleNormal="50" zoomScalePageLayoutView="50" workbookViewId="0">
      <selection activeCell="E27" sqref="E27:K27"/>
    </sheetView>
  </sheetViews>
  <sheetFormatPr baseColWidth="10" defaultColWidth="11.5" defaultRowHeight="14" x14ac:dyDescent="0"/>
  <cols>
    <col min="3" max="3" width="4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75</v>
      </c>
      <c r="D2" s="1">
        <v>1</v>
      </c>
      <c r="E2" s="1">
        <v>128</v>
      </c>
      <c r="F2" s="1">
        <v>10</v>
      </c>
      <c r="G2" s="1">
        <v>13</v>
      </c>
      <c r="H2" s="1">
        <v>151</v>
      </c>
      <c r="I2" s="13">
        <f>(E2*100)/H2</f>
        <v>84.768211920529808</v>
      </c>
      <c r="J2" s="13">
        <f>(F2*100)/H2</f>
        <v>6.6225165562913908</v>
      </c>
      <c r="K2" s="13">
        <f>(G2*100)/H2</f>
        <v>8.6092715231788084</v>
      </c>
    </row>
    <row r="3" spans="1:11" s="3" customFormat="1">
      <c r="A3" s="1">
        <v>2011</v>
      </c>
      <c r="B3" s="2" t="s">
        <v>59</v>
      </c>
      <c r="C3" s="2" t="s">
        <v>75</v>
      </c>
      <c r="D3" s="1">
        <v>2</v>
      </c>
      <c r="E3" s="1">
        <v>88</v>
      </c>
      <c r="F3" s="1">
        <v>10</v>
      </c>
      <c r="G3" s="1">
        <v>21</v>
      </c>
      <c r="H3" s="1">
        <v>119</v>
      </c>
      <c r="I3" s="13">
        <f>(E3*100)/H3</f>
        <v>73.949579831932766</v>
      </c>
      <c r="J3" s="13">
        <f>(F3*100)/H3</f>
        <v>8.4033613445378155</v>
      </c>
      <c r="K3" s="13">
        <f>(G3*100)/H3</f>
        <v>17.647058823529413</v>
      </c>
    </row>
    <row r="4" spans="1:11" s="44" customFormat="1">
      <c r="A4" s="41"/>
      <c r="B4" s="42"/>
      <c r="C4" s="45" t="s">
        <v>7</v>
      </c>
      <c r="D4" s="41"/>
      <c r="E4" s="41">
        <f>SUM(E2:E3)</f>
        <v>216</v>
      </c>
      <c r="F4" s="41">
        <f>SUM(F2:F3)</f>
        <v>20</v>
      </c>
      <c r="G4" s="41">
        <f>SUM(G2:G3)</f>
        <v>34</v>
      </c>
      <c r="H4" s="41">
        <f>SUM(H2:H3)</f>
        <v>270</v>
      </c>
      <c r="I4" s="43">
        <f>(E4*100)/H4</f>
        <v>80</v>
      </c>
      <c r="J4" s="43">
        <f>(F4*100)/H4</f>
        <v>7.4074074074074074</v>
      </c>
      <c r="K4" s="43">
        <f>(G4*100)/H4</f>
        <v>12.592592592592593</v>
      </c>
    </row>
    <row r="5" spans="1:11">
      <c r="I5" s="18"/>
      <c r="J5" s="18"/>
      <c r="K5" s="18"/>
    </row>
    <row r="6" spans="1:11" s="3" customFormat="1">
      <c r="A6" s="1">
        <v>2012</v>
      </c>
      <c r="B6" s="2" t="s">
        <v>59</v>
      </c>
      <c r="C6" s="2" t="s">
        <v>75</v>
      </c>
      <c r="D6" s="1">
        <v>1</v>
      </c>
      <c r="E6" s="1">
        <v>112</v>
      </c>
      <c r="F6" s="1">
        <v>5</v>
      </c>
      <c r="G6" s="1">
        <v>19</v>
      </c>
      <c r="H6" s="1">
        <v>136</v>
      </c>
      <c r="I6" s="13">
        <v>82.352941176470594</v>
      </c>
      <c r="J6" s="13">
        <v>3.6764705882352939</v>
      </c>
      <c r="K6" s="13">
        <v>13.970588235294118</v>
      </c>
    </row>
    <row r="7" spans="1:11" s="3" customFormat="1">
      <c r="A7" s="1">
        <v>2012</v>
      </c>
      <c r="B7" s="2" t="s">
        <v>59</v>
      </c>
      <c r="C7" s="2" t="s">
        <v>75</v>
      </c>
      <c r="D7" s="1">
        <v>2</v>
      </c>
      <c r="E7" s="1">
        <v>108</v>
      </c>
      <c r="F7" s="1">
        <v>14</v>
      </c>
      <c r="G7" s="1">
        <v>17</v>
      </c>
      <c r="H7" s="1">
        <v>139</v>
      </c>
      <c r="I7" s="13">
        <v>77.697841726618705</v>
      </c>
      <c r="J7" s="13">
        <v>10.071942446043165</v>
      </c>
      <c r="K7" s="13">
        <v>12.23021582733813</v>
      </c>
    </row>
    <row r="8" spans="1:11" s="3" customFormat="1">
      <c r="A8" s="1">
        <v>2012</v>
      </c>
      <c r="B8" s="2" t="s">
        <v>59</v>
      </c>
      <c r="C8" s="2" t="s">
        <v>75</v>
      </c>
      <c r="D8" s="1">
        <v>3</v>
      </c>
      <c r="E8" s="1">
        <v>126</v>
      </c>
      <c r="F8" s="1">
        <v>17</v>
      </c>
      <c r="G8" s="1">
        <v>22</v>
      </c>
      <c r="H8" s="1">
        <v>165</v>
      </c>
      <c r="I8" s="13">
        <v>76.36363636363636</v>
      </c>
      <c r="J8" s="13">
        <v>10.303030303030303</v>
      </c>
      <c r="K8" s="13">
        <v>13.333333333333334</v>
      </c>
    </row>
    <row r="9" spans="1:11" s="44" customFormat="1">
      <c r="A9" s="41"/>
      <c r="B9" s="42"/>
      <c r="C9" s="45" t="s">
        <v>8</v>
      </c>
      <c r="D9" s="41"/>
      <c r="E9" s="41">
        <f>SUM(E6:E8)</f>
        <v>346</v>
      </c>
      <c r="F9" s="41">
        <f>SUM(F6:F8)</f>
        <v>36</v>
      </c>
      <c r="G9" s="41">
        <f>SUM(G6:G8)</f>
        <v>58</v>
      </c>
      <c r="H9" s="41">
        <f>SUM(H6:H8)</f>
        <v>440</v>
      </c>
      <c r="I9" s="43">
        <f>(E9*100)/H9</f>
        <v>78.63636363636364</v>
      </c>
      <c r="J9" s="43">
        <f>(F9*100)/H9</f>
        <v>8.1818181818181817</v>
      </c>
      <c r="K9" s="43">
        <f>(G9*100)/H9</f>
        <v>13.181818181818182</v>
      </c>
    </row>
    <row r="11" spans="1:11" s="3" customFormat="1">
      <c r="A11" s="1">
        <v>2013</v>
      </c>
      <c r="B11" s="2" t="s">
        <v>59</v>
      </c>
      <c r="C11" s="2" t="s">
        <v>75</v>
      </c>
      <c r="D11" s="1">
        <v>1</v>
      </c>
      <c r="E11" s="1">
        <v>112</v>
      </c>
      <c r="F11" s="1">
        <v>19</v>
      </c>
      <c r="G11" s="1">
        <v>13</v>
      </c>
      <c r="H11" s="1">
        <v>144</v>
      </c>
      <c r="I11" s="13">
        <f>(E11*100)/H11</f>
        <v>77.777777777777771</v>
      </c>
      <c r="J11" s="13">
        <f>(F11*100)/H11</f>
        <v>13.194444444444445</v>
      </c>
      <c r="K11" s="13">
        <f>(G11*100)/H11</f>
        <v>9.0277777777777786</v>
      </c>
    </row>
    <row r="12" spans="1:11" s="3" customFormat="1">
      <c r="A12" s="1">
        <v>2013</v>
      </c>
      <c r="B12" s="2" t="s">
        <v>59</v>
      </c>
      <c r="C12" s="2" t="s">
        <v>75</v>
      </c>
      <c r="D12" s="1">
        <v>2</v>
      </c>
      <c r="E12" s="1">
        <v>71</v>
      </c>
      <c r="F12" s="1">
        <v>4</v>
      </c>
      <c r="G12" s="1">
        <v>13</v>
      </c>
      <c r="H12" s="1">
        <v>88</v>
      </c>
      <c r="I12" s="13">
        <f>(E12*100)/H12</f>
        <v>80.681818181818187</v>
      </c>
      <c r="J12" s="13">
        <f>(F12*100)/H12</f>
        <v>4.5454545454545459</v>
      </c>
      <c r="K12" s="13">
        <f>(G12*100)/H12</f>
        <v>14.772727272727273</v>
      </c>
    </row>
    <row r="13" spans="1:11" s="3" customFormat="1">
      <c r="A13" s="1">
        <v>2013</v>
      </c>
      <c r="B13" s="2" t="s">
        <v>59</v>
      </c>
      <c r="C13" s="2" t="s">
        <v>75</v>
      </c>
      <c r="D13" s="1">
        <v>3</v>
      </c>
      <c r="E13" s="1">
        <v>140</v>
      </c>
      <c r="F13" s="1">
        <v>23</v>
      </c>
      <c r="G13" s="1">
        <v>26</v>
      </c>
      <c r="H13" s="1">
        <v>189</v>
      </c>
      <c r="I13" s="13">
        <f>(E13*100)/H13</f>
        <v>74.074074074074076</v>
      </c>
      <c r="J13" s="13">
        <f>(F13*100)/H13</f>
        <v>12.169312169312169</v>
      </c>
      <c r="K13" s="13">
        <f>(G13*100)/H13</f>
        <v>13.756613756613756</v>
      </c>
    </row>
    <row r="14" spans="1:11" s="3" customFormat="1">
      <c r="A14" s="1">
        <v>2013</v>
      </c>
      <c r="B14" s="2" t="s">
        <v>59</v>
      </c>
      <c r="C14" s="2" t="s">
        <v>75</v>
      </c>
      <c r="D14" s="1">
        <v>4</v>
      </c>
      <c r="E14" s="1">
        <v>97</v>
      </c>
      <c r="F14" s="1">
        <v>21</v>
      </c>
      <c r="G14" s="1">
        <v>25</v>
      </c>
      <c r="H14" s="1">
        <v>143</v>
      </c>
      <c r="I14" s="13">
        <f>(E14*100)/H14</f>
        <v>67.832167832167826</v>
      </c>
      <c r="J14" s="13">
        <f>(F14*100)/H14</f>
        <v>14.685314685314685</v>
      </c>
      <c r="K14" s="13">
        <f>(G14*100)/H14</f>
        <v>17.482517482517483</v>
      </c>
    </row>
    <row r="15" spans="1:11" s="44" customFormat="1">
      <c r="A15" s="41"/>
      <c r="B15" s="42"/>
      <c r="C15" s="45" t="s">
        <v>9</v>
      </c>
      <c r="D15" s="41"/>
      <c r="E15" s="41">
        <f>SUM(E11:E14)</f>
        <v>420</v>
      </c>
      <c r="F15" s="41">
        <f>SUM(F11:F14)</f>
        <v>67</v>
      </c>
      <c r="G15" s="41">
        <f>SUM(G11:G14)</f>
        <v>77</v>
      </c>
      <c r="H15" s="41">
        <f>SUM(H11:H14)</f>
        <v>564</v>
      </c>
      <c r="I15" s="43">
        <f>(E15*100)/H15</f>
        <v>74.468085106382972</v>
      </c>
      <c r="J15" s="43">
        <f>(F15*100)/H15</f>
        <v>11.879432624113475</v>
      </c>
      <c r="K15" s="43">
        <f>(G15*100)/H15</f>
        <v>13.652482269503546</v>
      </c>
    </row>
    <row r="16" spans="1:11">
      <c r="I16" s="18"/>
      <c r="J16" s="18"/>
      <c r="K16" s="18"/>
    </row>
    <row r="17" spans="1:11" s="3" customFormat="1">
      <c r="A17" s="1">
        <v>2014</v>
      </c>
      <c r="B17" s="2" t="s">
        <v>59</v>
      </c>
      <c r="C17" s="2" t="s">
        <v>75</v>
      </c>
      <c r="D17" s="1">
        <v>1</v>
      </c>
      <c r="E17" s="1">
        <v>99</v>
      </c>
      <c r="F17" s="1">
        <v>7</v>
      </c>
      <c r="G17" s="1">
        <v>19</v>
      </c>
      <c r="H17" s="1">
        <v>125</v>
      </c>
      <c r="I17" s="13">
        <f>(E17*100)/H17</f>
        <v>79.2</v>
      </c>
      <c r="J17" s="13">
        <f>(F17*100)/H17</f>
        <v>5.6</v>
      </c>
      <c r="K17" s="13">
        <f>(G17*100)/H17</f>
        <v>15.2</v>
      </c>
    </row>
    <row r="18" spans="1:11" s="3" customFormat="1">
      <c r="A18" s="1">
        <v>2014</v>
      </c>
      <c r="B18" s="2" t="s">
        <v>59</v>
      </c>
      <c r="C18" s="2" t="s">
        <v>75</v>
      </c>
      <c r="D18" s="1">
        <v>2</v>
      </c>
      <c r="E18" s="1">
        <v>79</v>
      </c>
      <c r="F18" s="1">
        <v>10</v>
      </c>
      <c r="G18" s="1">
        <v>10</v>
      </c>
      <c r="H18" s="1">
        <v>99</v>
      </c>
      <c r="I18" s="13">
        <f>(E18*100)/H18</f>
        <v>79.797979797979792</v>
      </c>
      <c r="J18" s="13">
        <f>(F18*100)/H18</f>
        <v>10.1010101010101</v>
      </c>
      <c r="K18" s="13">
        <f>(G18*100)/H18</f>
        <v>10.1010101010101</v>
      </c>
    </row>
    <row r="19" spans="1:11" s="3" customFormat="1">
      <c r="A19" s="1">
        <v>2014</v>
      </c>
      <c r="B19" s="2" t="s">
        <v>59</v>
      </c>
      <c r="C19" s="2" t="s">
        <v>75</v>
      </c>
      <c r="D19" s="1">
        <v>3</v>
      </c>
      <c r="E19" s="1">
        <v>101</v>
      </c>
      <c r="F19" s="1">
        <v>9</v>
      </c>
      <c r="G19" s="1">
        <v>17</v>
      </c>
      <c r="H19" s="1">
        <v>127</v>
      </c>
      <c r="I19" s="13">
        <f>(E19*100)/H19</f>
        <v>79.527559055118104</v>
      </c>
      <c r="J19" s="13">
        <f>(F19*100)/H19</f>
        <v>7.0866141732283463</v>
      </c>
      <c r="K19" s="13">
        <f>(G19*100)/H19</f>
        <v>13.385826771653543</v>
      </c>
    </row>
    <row r="20" spans="1:11" s="3" customFormat="1">
      <c r="A20" s="1">
        <v>2014</v>
      </c>
      <c r="B20" s="2" t="s">
        <v>59</v>
      </c>
      <c r="C20" s="2" t="s">
        <v>75</v>
      </c>
      <c r="D20" s="1">
        <v>4</v>
      </c>
      <c r="E20" s="1">
        <v>176</v>
      </c>
      <c r="F20" s="1">
        <v>51</v>
      </c>
      <c r="G20" s="1">
        <v>39</v>
      </c>
      <c r="H20" s="1">
        <v>266</v>
      </c>
      <c r="I20" s="13">
        <f>(E20*100)/H20</f>
        <v>66.165413533834581</v>
      </c>
      <c r="J20" s="13">
        <f>(F20*100)/H20</f>
        <v>19.172932330827066</v>
      </c>
      <c r="K20" s="13">
        <f>(G20*100)/H20</f>
        <v>14.661654135338345</v>
      </c>
    </row>
    <row r="21" spans="1:11" s="44" customFormat="1">
      <c r="A21" s="41"/>
      <c r="B21" s="42"/>
      <c r="C21" s="45" t="s">
        <v>10</v>
      </c>
      <c r="D21" s="41"/>
      <c r="E21" s="41">
        <f>SUM(E17:E20)</f>
        <v>455</v>
      </c>
      <c r="F21" s="41">
        <f>SUM(F17:F20)</f>
        <v>77</v>
      </c>
      <c r="G21" s="41">
        <f>SUM(G17:G20)</f>
        <v>85</v>
      </c>
      <c r="H21" s="41">
        <f>SUM(H17:H20)</f>
        <v>617</v>
      </c>
      <c r="I21" s="43">
        <f>(E21*100)/H21</f>
        <v>73.743922204213945</v>
      </c>
      <c r="J21" s="43">
        <f>(F21*100)/H21</f>
        <v>12.479740680713128</v>
      </c>
      <c r="K21" s="43">
        <f>(G21*100)/H21</f>
        <v>13.776337115072934</v>
      </c>
    </row>
    <row r="22" spans="1:11">
      <c r="C22" s="12"/>
      <c r="I22" s="13"/>
      <c r="J22" s="13"/>
      <c r="K22" s="13"/>
    </row>
    <row r="23" spans="1:11">
      <c r="A23" s="38">
        <v>2015</v>
      </c>
      <c r="B23" s="2" t="s">
        <v>59</v>
      </c>
      <c r="C23" s="2" t="s">
        <v>75</v>
      </c>
      <c r="D23" s="46">
        <v>1</v>
      </c>
      <c r="E23" s="46">
        <v>104</v>
      </c>
      <c r="F23" s="46">
        <v>4</v>
      </c>
      <c r="G23" s="46">
        <v>13</v>
      </c>
      <c r="H23" s="46">
        <v>121</v>
      </c>
      <c r="I23" s="31">
        <v>85.95</v>
      </c>
      <c r="J23" s="31">
        <v>3.3</v>
      </c>
      <c r="K23" s="31">
        <v>10.75</v>
      </c>
    </row>
    <row r="24" spans="1:11">
      <c r="A24">
        <v>2015</v>
      </c>
      <c r="B24" s="2" t="s">
        <v>59</v>
      </c>
      <c r="C24" s="2" t="s">
        <v>75</v>
      </c>
      <c r="D24" s="46">
        <v>2</v>
      </c>
      <c r="E24" s="46">
        <v>96</v>
      </c>
      <c r="F24" s="46">
        <v>7</v>
      </c>
      <c r="G24" s="46">
        <v>16</v>
      </c>
      <c r="H24" s="46">
        <v>119</v>
      </c>
      <c r="I24" s="31">
        <v>80.67</v>
      </c>
      <c r="J24" s="31">
        <v>5.88</v>
      </c>
      <c r="K24" s="31">
        <v>13.45</v>
      </c>
    </row>
    <row r="25" spans="1:11">
      <c r="A25">
        <v>2015</v>
      </c>
      <c r="B25" s="2" t="s">
        <v>59</v>
      </c>
      <c r="C25" s="2" t="s">
        <v>75</v>
      </c>
      <c r="D25" s="46">
        <v>3</v>
      </c>
      <c r="E25" s="46">
        <v>124</v>
      </c>
      <c r="F25" s="46">
        <v>24</v>
      </c>
      <c r="G25" s="46">
        <v>19</v>
      </c>
      <c r="H25" s="46">
        <v>167</v>
      </c>
      <c r="I25" s="31">
        <v>74.25</v>
      </c>
      <c r="J25" s="31">
        <v>14.37</v>
      </c>
      <c r="K25" s="31">
        <v>11.38</v>
      </c>
    </row>
    <row r="26" spans="1:11">
      <c r="A26">
        <v>2015</v>
      </c>
      <c r="B26" s="2" t="s">
        <v>59</v>
      </c>
      <c r="C26" s="2" t="s">
        <v>75</v>
      </c>
      <c r="D26" s="46">
        <v>4</v>
      </c>
      <c r="E26" s="46">
        <v>99</v>
      </c>
      <c r="F26" s="46">
        <v>30</v>
      </c>
      <c r="G26" s="46">
        <v>24</v>
      </c>
      <c r="H26" s="46">
        <v>153</v>
      </c>
      <c r="I26" s="31">
        <v>64.7</v>
      </c>
      <c r="J26" s="31">
        <v>19.600000000000001</v>
      </c>
      <c r="K26" s="31">
        <v>15.7</v>
      </c>
    </row>
    <row r="27" spans="1:11" s="32" customFormat="1">
      <c r="C27" s="33" t="s">
        <v>119</v>
      </c>
      <c r="E27" s="32">
        <f>SUM(E23:E26)</f>
        <v>423</v>
      </c>
      <c r="F27" s="32">
        <f>SUM(F23:F26)</f>
        <v>65</v>
      </c>
      <c r="G27" s="32">
        <f>SUM(G23:G26)</f>
        <v>72</v>
      </c>
      <c r="H27" s="32">
        <f>SUM(H23:H26)</f>
        <v>560</v>
      </c>
      <c r="I27" s="37">
        <f>(100*E27)/H27</f>
        <v>75.535714285714292</v>
      </c>
      <c r="J27" s="37">
        <f>(100*F27)/H27</f>
        <v>11.607142857142858</v>
      </c>
      <c r="K27" s="37">
        <f>(G27*100)/H27</f>
        <v>12.857142857142858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zoomScale="50" zoomScaleNormal="50" zoomScalePageLayoutView="50" workbookViewId="0">
      <selection activeCell="E19" sqref="E19:K19"/>
    </sheetView>
  </sheetViews>
  <sheetFormatPr baseColWidth="10" defaultColWidth="11.5" defaultRowHeight="14" x14ac:dyDescent="0"/>
  <cols>
    <col min="3" max="3" width="44.1640625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2012</v>
      </c>
      <c r="B2" s="2" t="s">
        <v>59</v>
      </c>
      <c r="C2" s="2" t="s">
        <v>97</v>
      </c>
      <c r="D2" s="1">
        <v>1</v>
      </c>
      <c r="E2" s="1">
        <v>47</v>
      </c>
      <c r="F2" s="1">
        <v>6</v>
      </c>
      <c r="G2" s="1">
        <v>2</v>
      </c>
      <c r="H2" s="1">
        <v>55</v>
      </c>
      <c r="I2" s="13">
        <f>(E2*100)/H2</f>
        <v>85.454545454545453</v>
      </c>
      <c r="J2" s="13">
        <f>(F2*100)/H2</f>
        <v>10.909090909090908</v>
      </c>
      <c r="K2" s="13">
        <f>(G2*100)/H2</f>
        <v>3.6363636363636362</v>
      </c>
    </row>
    <row r="3" spans="1:11" s="14" customFormat="1">
      <c r="A3" s="15"/>
      <c r="B3" s="16"/>
      <c r="C3" s="19" t="s">
        <v>8</v>
      </c>
      <c r="D3" s="15"/>
      <c r="E3" s="15">
        <f>SUM(E2)</f>
        <v>47</v>
      </c>
      <c r="F3" s="15">
        <f>SUM(F2)</f>
        <v>6</v>
      </c>
      <c r="G3" s="15">
        <f>SUM(G2)</f>
        <v>2</v>
      </c>
      <c r="H3" s="15">
        <f>SUM(H2)</f>
        <v>55</v>
      </c>
      <c r="I3" s="13">
        <f>(E3*100)/H3</f>
        <v>85.454545454545453</v>
      </c>
      <c r="J3" s="13">
        <f>(F3*100)/H3</f>
        <v>10.909090909090908</v>
      </c>
      <c r="K3" s="13">
        <f>(G3*100)/H3</f>
        <v>3.6363636363636362</v>
      </c>
    </row>
    <row r="4" spans="1:11">
      <c r="I4" s="18"/>
      <c r="J4" s="18"/>
      <c r="K4" s="18"/>
    </row>
    <row r="5" spans="1:11" s="3" customFormat="1">
      <c r="A5" s="1">
        <v>2013</v>
      </c>
      <c r="B5" s="2" t="s">
        <v>59</v>
      </c>
      <c r="C5" s="2" t="s">
        <v>97</v>
      </c>
      <c r="D5" s="1">
        <v>1</v>
      </c>
      <c r="E5" s="1">
        <v>63</v>
      </c>
      <c r="F5" s="1">
        <v>9</v>
      </c>
      <c r="G5" s="1">
        <v>12</v>
      </c>
      <c r="H5" s="1">
        <v>84</v>
      </c>
      <c r="I5" s="13">
        <f>(E5*100)/H5</f>
        <v>75</v>
      </c>
      <c r="J5" s="13">
        <f>(F5*100)/H5</f>
        <v>10.714285714285714</v>
      </c>
      <c r="K5" s="13">
        <f>(G5*100)/H5</f>
        <v>14.285714285714286</v>
      </c>
    </row>
    <row r="6" spans="1:11" s="3" customFormat="1">
      <c r="A6" s="1">
        <v>2013</v>
      </c>
      <c r="B6" s="2" t="s">
        <v>59</v>
      </c>
      <c r="C6" s="2" t="s">
        <v>97</v>
      </c>
      <c r="D6" s="1">
        <v>2</v>
      </c>
      <c r="E6" s="1">
        <v>53</v>
      </c>
      <c r="F6" s="1">
        <v>7</v>
      </c>
      <c r="G6" s="1">
        <v>10</v>
      </c>
      <c r="H6" s="1">
        <v>70</v>
      </c>
      <c r="I6" s="13">
        <f>(E6*100)/H6</f>
        <v>75.714285714285708</v>
      </c>
      <c r="J6" s="13">
        <f>(F6*100)/H6</f>
        <v>10</v>
      </c>
      <c r="K6" s="13">
        <f>(G6*100)/H6</f>
        <v>14.285714285714286</v>
      </c>
    </row>
    <row r="7" spans="1:11" s="14" customFormat="1">
      <c r="A7" s="15"/>
      <c r="B7" s="16"/>
      <c r="C7" s="19" t="s">
        <v>9</v>
      </c>
      <c r="D7" s="15"/>
      <c r="E7" s="15">
        <f>SUM(E5:E6)</f>
        <v>116</v>
      </c>
      <c r="F7" s="15">
        <f>SUM(F5:F6)</f>
        <v>16</v>
      </c>
      <c r="G7" s="15">
        <f>SUM(G5:G6)</f>
        <v>22</v>
      </c>
      <c r="H7" s="15">
        <f>SUM(H5:H6)</f>
        <v>154</v>
      </c>
      <c r="I7" s="13">
        <f>(E7*100)/H7</f>
        <v>75.324675324675326</v>
      </c>
      <c r="J7" s="13">
        <f>(F7*100)/H7</f>
        <v>10.38961038961039</v>
      </c>
      <c r="K7" s="13">
        <f>(G7*100)/H7</f>
        <v>14.285714285714286</v>
      </c>
    </row>
    <row r="8" spans="1:11">
      <c r="I8" s="18"/>
      <c r="J8" s="18"/>
      <c r="K8" s="18"/>
    </row>
    <row r="9" spans="1:11" s="3" customFormat="1">
      <c r="A9" s="1">
        <v>2014</v>
      </c>
      <c r="B9" s="2" t="s">
        <v>59</v>
      </c>
      <c r="C9" s="2" t="s">
        <v>97</v>
      </c>
      <c r="D9" s="1">
        <v>1</v>
      </c>
      <c r="E9" s="1">
        <v>66</v>
      </c>
      <c r="F9" s="1">
        <v>6</v>
      </c>
      <c r="G9" s="1">
        <v>7</v>
      </c>
      <c r="H9" s="1">
        <v>79</v>
      </c>
      <c r="I9" s="13">
        <f>(E9*100)/H9</f>
        <v>83.544303797468359</v>
      </c>
      <c r="J9" s="13">
        <f>(F9*100)/H9</f>
        <v>7.5949367088607591</v>
      </c>
      <c r="K9" s="13">
        <f>(G9*100)/H9</f>
        <v>8.8607594936708853</v>
      </c>
    </row>
    <row r="10" spans="1:11" s="3" customFormat="1">
      <c r="A10" s="1">
        <v>2014</v>
      </c>
      <c r="B10" s="2" t="s">
        <v>59</v>
      </c>
      <c r="C10" s="2" t="s">
        <v>97</v>
      </c>
      <c r="D10" s="1">
        <v>2</v>
      </c>
      <c r="E10" s="1">
        <v>48</v>
      </c>
      <c r="F10" s="1">
        <v>7</v>
      </c>
      <c r="G10" s="1">
        <v>10</v>
      </c>
      <c r="H10" s="1">
        <v>65</v>
      </c>
      <c r="I10" s="13">
        <f>(E10*100)/H10</f>
        <v>73.84615384615384</v>
      </c>
      <c r="J10" s="13">
        <f>(F10*100)/H10</f>
        <v>10.76923076923077</v>
      </c>
      <c r="K10" s="13">
        <f>(G10*100)/H10</f>
        <v>15.384615384615385</v>
      </c>
    </row>
    <row r="11" spans="1:11" s="3" customFormat="1">
      <c r="A11" s="1">
        <v>2014</v>
      </c>
      <c r="B11" s="2" t="s">
        <v>59</v>
      </c>
      <c r="C11" s="2" t="s">
        <v>97</v>
      </c>
      <c r="D11" s="1">
        <v>3</v>
      </c>
      <c r="E11" s="1">
        <v>45</v>
      </c>
      <c r="F11" s="1">
        <v>8</v>
      </c>
      <c r="G11" s="1">
        <v>12</v>
      </c>
      <c r="H11" s="1">
        <v>65</v>
      </c>
      <c r="I11" s="13">
        <f>(E11*100)/H11</f>
        <v>69.230769230769226</v>
      </c>
      <c r="J11" s="13">
        <f>(F11*100)/H11</f>
        <v>12.307692307692308</v>
      </c>
      <c r="K11" s="13">
        <f>(G11*100)/H11</f>
        <v>18.46153846153846</v>
      </c>
    </row>
    <row r="12" spans="1:11" s="3" customFormat="1">
      <c r="A12" s="1">
        <v>2014</v>
      </c>
      <c r="B12" s="2" t="s">
        <v>59</v>
      </c>
      <c r="C12" s="2" t="s">
        <v>97</v>
      </c>
      <c r="D12" s="1">
        <v>4</v>
      </c>
      <c r="E12" s="1">
        <v>5</v>
      </c>
      <c r="F12" s="1">
        <v>0</v>
      </c>
      <c r="G12" s="1">
        <v>2</v>
      </c>
      <c r="H12" s="1">
        <v>7</v>
      </c>
      <c r="I12" s="13">
        <f>(E12*100)/H12</f>
        <v>71.428571428571431</v>
      </c>
      <c r="J12" s="13">
        <f>(F12*100)/H12</f>
        <v>0</v>
      </c>
      <c r="K12" s="13">
        <f>(G12*100)/H12</f>
        <v>28.571428571428573</v>
      </c>
    </row>
    <row r="13" spans="1:11" s="44" customFormat="1">
      <c r="A13" s="41"/>
      <c r="B13" s="42"/>
      <c r="C13" s="45" t="s">
        <v>10</v>
      </c>
      <c r="D13" s="41"/>
      <c r="E13" s="41">
        <f>SUM(E9:E12)</f>
        <v>164</v>
      </c>
      <c r="F13" s="41">
        <f>SUM(F9:F12)</f>
        <v>21</v>
      </c>
      <c r="G13" s="41">
        <f>SUM(G9:G12)</f>
        <v>31</v>
      </c>
      <c r="H13" s="41">
        <f>SUM(H9:H12)</f>
        <v>216</v>
      </c>
      <c r="I13" s="43">
        <f>(E13*100)/H13</f>
        <v>75.925925925925924</v>
      </c>
      <c r="J13" s="43">
        <f>(F13*100)/H13</f>
        <v>9.7222222222222214</v>
      </c>
      <c r="K13" s="43">
        <f>(G13*100)/H13</f>
        <v>14.351851851851851</v>
      </c>
    </row>
    <row r="14" spans="1:11">
      <c r="C14" s="12"/>
      <c r="I14" s="35"/>
      <c r="J14" s="35"/>
      <c r="K14" s="35"/>
    </row>
    <row r="15" spans="1:11">
      <c r="A15" s="38">
        <v>2015</v>
      </c>
      <c r="B15" s="2" t="s">
        <v>59</v>
      </c>
      <c r="C15" s="2" t="s">
        <v>97</v>
      </c>
      <c r="D15" s="46">
        <v>1</v>
      </c>
      <c r="E15" s="46">
        <v>72</v>
      </c>
      <c r="F15" s="46">
        <v>5</v>
      </c>
      <c r="G15" s="46">
        <v>4</v>
      </c>
      <c r="H15" s="46">
        <v>81</v>
      </c>
      <c r="I15" s="31">
        <v>88.88</v>
      </c>
      <c r="J15" s="31">
        <v>6.17</v>
      </c>
      <c r="K15" s="31">
        <v>4.95</v>
      </c>
    </row>
    <row r="16" spans="1:11">
      <c r="A16">
        <v>2015</v>
      </c>
      <c r="B16" s="2" t="s">
        <v>59</v>
      </c>
      <c r="C16" s="2" t="s">
        <v>97</v>
      </c>
      <c r="D16" s="46">
        <v>2</v>
      </c>
      <c r="E16" s="46">
        <v>58</v>
      </c>
      <c r="F16" s="46">
        <v>6</v>
      </c>
      <c r="G16" s="46">
        <v>6</v>
      </c>
      <c r="H16" s="46">
        <v>70</v>
      </c>
      <c r="I16" s="31">
        <v>82.85</v>
      </c>
      <c r="J16" s="31">
        <v>8.57</v>
      </c>
      <c r="K16" s="31">
        <v>8.58</v>
      </c>
    </row>
    <row r="17" spans="1:11">
      <c r="A17">
        <v>2015</v>
      </c>
      <c r="B17" s="2" t="s">
        <v>59</v>
      </c>
      <c r="C17" s="2" t="s">
        <v>97</v>
      </c>
      <c r="D17" s="46">
        <v>3</v>
      </c>
      <c r="E17" s="46">
        <v>42</v>
      </c>
      <c r="F17" s="46">
        <v>17</v>
      </c>
      <c r="G17" s="46">
        <v>12</v>
      </c>
      <c r="H17" s="46">
        <v>71</v>
      </c>
      <c r="I17" s="31">
        <v>59.15</v>
      </c>
      <c r="J17" s="31">
        <v>23.94</v>
      </c>
      <c r="K17" s="31">
        <v>16.91</v>
      </c>
    </row>
    <row r="18" spans="1:11">
      <c r="A18">
        <v>2015</v>
      </c>
      <c r="B18" s="2" t="s">
        <v>59</v>
      </c>
      <c r="C18" s="2" t="s">
        <v>97</v>
      </c>
      <c r="D18" s="46">
        <v>4</v>
      </c>
      <c r="E18" s="46">
        <v>33</v>
      </c>
      <c r="F18" s="46">
        <v>13</v>
      </c>
      <c r="G18" s="46">
        <v>6</v>
      </c>
      <c r="H18" s="46">
        <v>52</v>
      </c>
      <c r="I18" s="31">
        <v>63.46</v>
      </c>
      <c r="J18" s="31">
        <v>25</v>
      </c>
      <c r="K18" s="31">
        <v>11.54</v>
      </c>
    </row>
    <row r="19" spans="1:11" s="32" customFormat="1">
      <c r="C19" s="33" t="s">
        <v>119</v>
      </c>
      <c r="E19" s="32">
        <f>SUM(E15:E18)</f>
        <v>205</v>
      </c>
      <c r="F19" s="32">
        <f>SUM(F15:F18)</f>
        <v>41</v>
      </c>
      <c r="G19" s="32">
        <f>SUM(G15:G18)</f>
        <v>28</v>
      </c>
      <c r="H19" s="32">
        <f>SUM(H15:H18)</f>
        <v>274</v>
      </c>
      <c r="I19" s="37">
        <f>(100*E19)/H19</f>
        <v>74.817518248175176</v>
      </c>
      <c r="J19" s="37">
        <f>(100*F19)/H19</f>
        <v>14.963503649635037</v>
      </c>
      <c r="K19" s="37">
        <f>(100*G19)/H19</f>
        <v>10.218978102189782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zoomScale="60" zoomScaleNormal="60" zoomScalePageLayoutView="60" workbookViewId="0">
      <selection activeCell="E37" sqref="E37:K37"/>
    </sheetView>
  </sheetViews>
  <sheetFormatPr baseColWidth="10" defaultColWidth="11.5" defaultRowHeight="14" x14ac:dyDescent="0"/>
  <cols>
    <col min="2" max="2" width="13.1640625" customWidth="1"/>
    <col min="3" max="3" width="89.664062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74</v>
      </c>
      <c r="D2" s="1">
        <v>1</v>
      </c>
      <c r="E2" s="1">
        <v>146</v>
      </c>
      <c r="F2" s="1">
        <v>33</v>
      </c>
      <c r="G2" s="1">
        <v>17</v>
      </c>
      <c r="H2" s="1">
        <v>196</v>
      </c>
      <c r="I2" s="13">
        <f>(E2*100)/H2</f>
        <v>74.489795918367349</v>
      </c>
      <c r="J2" s="13">
        <f>(F2*100)/H2</f>
        <v>16.836734693877553</v>
      </c>
      <c r="K2" s="13">
        <f>(G2*100)/H2</f>
        <v>8.6734693877551017</v>
      </c>
    </row>
    <row r="3" spans="1:11" s="3" customFormat="1">
      <c r="A3" s="1">
        <v>2011</v>
      </c>
      <c r="B3" s="2" t="s">
        <v>59</v>
      </c>
      <c r="C3" s="2" t="s">
        <v>74</v>
      </c>
      <c r="D3" s="1">
        <v>2</v>
      </c>
      <c r="E3" s="1">
        <v>52</v>
      </c>
      <c r="F3" s="1">
        <v>5</v>
      </c>
      <c r="G3" s="1">
        <v>5</v>
      </c>
      <c r="H3" s="1">
        <v>62</v>
      </c>
      <c r="I3" s="13">
        <f>(E3*100)/H3</f>
        <v>83.870967741935488</v>
      </c>
      <c r="J3" s="13">
        <f>(F3*100)/H3</f>
        <v>8.064516129032258</v>
      </c>
      <c r="K3" s="13">
        <f>(G3*100)/H3</f>
        <v>8.064516129032258</v>
      </c>
    </row>
    <row r="4" spans="1:11" s="14" customFormat="1">
      <c r="A4" s="15"/>
      <c r="B4" s="16"/>
      <c r="C4" s="19" t="s">
        <v>7</v>
      </c>
      <c r="D4" s="15"/>
      <c r="E4" s="15">
        <f>SUM(E2:E3)</f>
        <v>198</v>
      </c>
      <c r="F4" s="15">
        <f>SUM(F2:F3)</f>
        <v>38</v>
      </c>
      <c r="G4" s="15">
        <f>SUM(G2:G3)</f>
        <v>22</v>
      </c>
      <c r="H4" s="15">
        <f>SUM(H2:H3)</f>
        <v>258</v>
      </c>
      <c r="I4" s="13">
        <f>(E4*100)/H4</f>
        <v>76.744186046511629</v>
      </c>
      <c r="J4" s="13">
        <f>(F4*100)/H4</f>
        <v>14.728682170542635</v>
      </c>
      <c r="K4" s="13">
        <f>(G4*100)/H4</f>
        <v>8.5271317829457356</v>
      </c>
    </row>
    <row r="5" spans="1:11">
      <c r="A5" s="2"/>
      <c r="I5" s="18"/>
      <c r="J5" s="18"/>
      <c r="K5" s="18"/>
    </row>
    <row r="6" spans="1:11" s="3" customFormat="1">
      <c r="A6" s="1">
        <v>2012</v>
      </c>
      <c r="B6" s="2" t="s">
        <v>59</v>
      </c>
      <c r="C6" s="2" t="s">
        <v>74</v>
      </c>
      <c r="D6" s="1">
        <v>1</v>
      </c>
      <c r="E6" s="1">
        <v>143</v>
      </c>
      <c r="F6" s="1">
        <v>33</v>
      </c>
      <c r="G6" s="1">
        <v>15</v>
      </c>
      <c r="H6" s="1">
        <v>191</v>
      </c>
      <c r="I6" s="13">
        <f t="shared" ref="I6:I11" si="0">(E6*100)/H6</f>
        <v>74.869109947643977</v>
      </c>
      <c r="J6" s="13">
        <f t="shared" ref="J6:J11" si="1">(F6*100)/H6</f>
        <v>17.277486910994764</v>
      </c>
      <c r="K6" s="13">
        <f t="shared" ref="K6:K11" si="2">(G6*100)/H6</f>
        <v>7.8534031413612562</v>
      </c>
    </row>
    <row r="7" spans="1:11" s="3" customFormat="1">
      <c r="A7" s="1">
        <v>2012</v>
      </c>
      <c r="B7" s="2" t="s">
        <v>59</v>
      </c>
      <c r="C7" s="2" t="s">
        <v>74</v>
      </c>
      <c r="D7" s="1">
        <v>2</v>
      </c>
      <c r="E7" s="1">
        <v>103</v>
      </c>
      <c r="F7" s="1">
        <v>32</v>
      </c>
      <c r="G7" s="1">
        <v>11</v>
      </c>
      <c r="H7" s="1">
        <v>146</v>
      </c>
      <c r="I7" s="13">
        <f t="shared" si="0"/>
        <v>70.547945205479451</v>
      </c>
      <c r="J7" s="13">
        <f t="shared" si="1"/>
        <v>21.917808219178081</v>
      </c>
      <c r="K7" s="13">
        <f t="shared" si="2"/>
        <v>7.5342465753424657</v>
      </c>
    </row>
    <row r="8" spans="1:11" s="3" customFormat="1">
      <c r="A8" s="1">
        <v>2012</v>
      </c>
      <c r="B8" s="2" t="s">
        <v>59</v>
      </c>
      <c r="C8" s="2" t="s">
        <v>74</v>
      </c>
      <c r="D8" s="1">
        <v>3</v>
      </c>
      <c r="E8" s="1">
        <v>47</v>
      </c>
      <c r="F8" s="1">
        <v>8</v>
      </c>
      <c r="G8" s="1">
        <v>4</v>
      </c>
      <c r="H8" s="1">
        <v>59</v>
      </c>
      <c r="I8" s="13">
        <f t="shared" si="0"/>
        <v>79.66101694915254</v>
      </c>
      <c r="J8" s="13">
        <f t="shared" si="1"/>
        <v>13.559322033898304</v>
      </c>
      <c r="K8" s="13">
        <f t="shared" si="2"/>
        <v>6.7796610169491522</v>
      </c>
    </row>
    <row r="9" spans="1:11" s="11" customFormat="1">
      <c r="A9" s="9">
        <v>2012</v>
      </c>
      <c r="B9" s="10" t="s">
        <v>59</v>
      </c>
      <c r="C9" s="10" t="s">
        <v>100</v>
      </c>
      <c r="D9" s="9">
        <v>3</v>
      </c>
      <c r="E9" s="9">
        <v>5</v>
      </c>
      <c r="F9" s="9">
        <v>3</v>
      </c>
      <c r="G9" s="9">
        <v>4</v>
      </c>
      <c r="H9" s="9">
        <v>12</v>
      </c>
      <c r="I9" s="13">
        <f t="shared" si="0"/>
        <v>41.666666666666664</v>
      </c>
      <c r="J9" s="13">
        <f t="shared" si="1"/>
        <v>25</v>
      </c>
      <c r="K9" s="13">
        <f t="shared" si="2"/>
        <v>33.333333333333336</v>
      </c>
    </row>
    <row r="10" spans="1:11" s="11" customFormat="1">
      <c r="A10" s="9">
        <v>2012</v>
      </c>
      <c r="B10" s="10" t="s">
        <v>59</v>
      </c>
      <c r="C10" s="10" t="s">
        <v>100</v>
      </c>
      <c r="D10" s="9">
        <v>4</v>
      </c>
      <c r="E10" s="9">
        <v>21</v>
      </c>
      <c r="F10" s="9">
        <v>4</v>
      </c>
      <c r="G10" s="9">
        <v>8</v>
      </c>
      <c r="H10" s="9">
        <v>33</v>
      </c>
      <c r="I10" s="13">
        <f t="shared" si="0"/>
        <v>63.636363636363633</v>
      </c>
      <c r="J10" s="13">
        <f t="shared" si="1"/>
        <v>12.121212121212121</v>
      </c>
      <c r="K10" s="13">
        <f t="shared" si="2"/>
        <v>24.242424242424242</v>
      </c>
    </row>
    <row r="11" spans="1:11" s="14" customFormat="1">
      <c r="A11" s="15"/>
      <c r="B11" s="16"/>
      <c r="C11" s="19" t="s">
        <v>8</v>
      </c>
      <c r="D11" s="15"/>
      <c r="E11" s="15">
        <f>SUM(E6:E8)</f>
        <v>293</v>
      </c>
      <c r="F11" s="15">
        <f>SUM(F6:F8)</f>
        <v>73</v>
      </c>
      <c r="G11" s="15">
        <f>SUM(G6:G8)</f>
        <v>30</v>
      </c>
      <c r="H11" s="15">
        <f>SUM(H6:H8)</f>
        <v>396</v>
      </c>
      <c r="I11" s="13">
        <f t="shared" si="0"/>
        <v>73.98989898989899</v>
      </c>
      <c r="J11" s="13">
        <f t="shared" si="1"/>
        <v>18.434343434343436</v>
      </c>
      <c r="K11" s="13">
        <f t="shared" si="2"/>
        <v>7.5757575757575761</v>
      </c>
    </row>
    <row r="12" spans="1:11">
      <c r="A12" s="2"/>
      <c r="I12" s="18"/>
      <c r="J12" s="18"/>
      <c r="K12" s="18"/>
    </row>
    <row r="13" spans="1:11" s="3" customFormat="1">
      <c r="A13" s="1">
        <v>2013</v>
      </c>
      <c r="B13" s="2" t="s">
        <v>59</v>
      </c>
      <c r="C13" s="2" t="s">
        <v>74</v>
      </c>
      <c r="D13" s="1">
        <v>1</v>
      </c>
      <c r="E13" s="1">
        <v>92</v>
      </c>
      <c r="F13" s="1">
        <v>20</v>
      </c>
      <c r="G13" s="1">
        <v>24</v>
      </c>
      <c r="H13" s="1">
        <v>136</v>
      </c>
      <c r="I13" s="13">
        <v>67.647058823529406</v>
      </c>
      <c r="J13" s="13">
        <v>14.705882352941176</v>
      </c>
      <c r="K13" s="13">
        <v>17.647058823529413</v>
      </c>
    </row>
    <row r="14" spans="1:11" s="3" customFormat="1">
      <c r="A14" s="1">
        <v>2013</v>
      </c>
      <c r="B14" s="2" t="s">
        <v>59</v>
      </c>
      <c r="C14" s="2" t="s">
        <v>74</v>
      </c>
      <c r="D14" s="1">
        <v>2</v>
      </c>
      <c r="E14" s="1">
        <v>88</v>
      </c>
      <c r="F14" s="1">
        <v>28</v>
      </c>
      <c r="G14" s="1">
        <v>15</v>
      </c>
      <c r="H14" s="1">
        <v>131</v>
      </c>
      <c r="I14" s="13">
        <v>67.175572519083971</v>
      </c>
      <c r="J14" s="13">
        <v>21.374045801526716</v>
      </c>
      <c r="K14" s="13">
        <v>11.450381679389313</v>
      </c>
    </row>
    <row r="15" spans="1:11" s="3" customFormat="1">
      <c r="A15" s="1">
        <v>2013</v>
      </c>
      <c r="B15" s="2" t="s">
        <v>59</v>
      </c>
      <c r="C15" s="2" t="s">
        <v>74</v>
      </c>
      <c r="D15" s="1">
        <v>3</v>
      </c>
      <c r="E15" s="1">
        <v>95</v>
      </c>
      <c r="F15" s="1">
        <v>38</v>
      </c>
      <c r="G15" s="1">
        <v>23</v>
      </c>
      <c r="H15" s="1">
        <v>156</v>
      </c>
      <c r="I15" s="13">
        <v>60.897435897435898</v>
      </c>
      <c r="J15" s="13">
        <v>24.358974358974358</v>
      </c>
      <c r="K15" s="13">
        <v>14.743589743589743</v>
      </c>
    </row>
    <row r="16" spans="1:11" s="3" customFormat="1">
      <c r="A16" s="1">
        <v>2013</v>
      </c>
      <c r="B16" s="2" t="s">
        <v>59</v>
      </c>
      <c r="C16" s="2" t="s">
        <v>74</v>
      </c>
      <c r="D16" s="1">
        <v>4</v>
      </c>
      <c r="E16" s="1">
        <v>41</v>
      </c>
      <c r="F16" s="1">
        <v>5</v>
      </c>
      <c r="G16" s="1">
        <v>3</v>
      </c>
      <c r="H16" s="1">
        <v>49</v>
      </c>
      <c r="I16" s="13">
        <v>83.673469387755105</v>
      </c>
      <c r="J16" s="13">
        <v>10.204081632653061</v>
      </c>
      <c r="K16" s="13">
        <v>6.1224489795918364</v>
      </c>
    </row>
    <row r="17" spans="1:11" s="11" customFormat="1">
      <c r="A17" s="9">
        <v>2013</v>
      </c>
      <c r="B17" s="10" t="s">
        <v>59</v>
      </c>
      <c r="C17" s="10" t="s">
        <v>100</v>
      </c>
      <c r="D17" s="9">
        <v>3</v>
      </c>
      <c r="E17" s="9">
        <v>16</v>
      </c>
      <c r="F17" s="9">
        <v>4</v>
      </c>
      <c r="G17" s="9">
        <v>1</v>
      </c>
      <c r="H17" s="9">
        <v>21</v>
      </c>
      <c r="I17" s="13">
        <v>76.19047619047619</v>
      </c>
      <c r="J17" s="13">
        <v>19.047619047619047</v>
      </c>
      <c r="K17" s="13">
        <v>4.7619047619047619</v>
      </c>
    </row>
    <row r="18" spans="1:11" s="11" customFormat="1">
      <c r="A18" s="9">
        <v>2013</v>
      </c>
      <c r="B18" s="10" t="s">
        <v>59</v>
      </c>
      <c r="C18" s="10" t="s">
        <v>100</v>
      </c>
      <c r="D18" s="9">
        <v>4</v>
      </c>
      <c r="E18" s="9">
        <v>27</v>
      </c>
      <c r="F18" s="9">
        <v>12</v>
      </c>
      <c r="G18" s="9">
        <v>6</v>
      </c>
      <c r="H18" s="9">
        <v>45</v>
      </c>
      <c r="I18" s="13">
        <v>60</v>
      </c>
      <c r="J18" s="13">
        <v>26.666666666666668</v>
      </c>
      <c r="K18" s="13">
        <v>13.333333333333334</v>
      </c>
    </row>
    <row r="19" spans="1:11" s="14" customFormat="1">
      <c r="A19" s="15"/>
      <c r="B19" s="16"/>
      <c r="C19" s="19" t="s">
        <v>9</v>
      </c>
      <c r="D19" s="15"/>
      <c r="E19" s="15">
        <f>SUM(E13:E16)</f>
        <v>316</v>
      </c>
      <c r="F19" s="15">
        <f>SUM(F13:F16)</f>
        <v>91</v>
      </c>
      <c r="G19" s="15">
        <f>SUM(G13:G16)</f>
        <v>65</v>
      </c>
      <c r="H19" s="15">
        <f>SUM(H13:H16)</f>
        <v>472</v>
      </c>
      <c r="I19" s="13">
        <v>60</v>
      </c>
      <c r="J19" s="13">
        <v>26.666666666666668</v>
      </c>
      <c r="K19" s="13">
        <v>13.333333333333334</v>
      </c>
    </row>
    <row r="20" spans="1:11">
      <c r="I20" s="18"/>
      <c r="J20" s="18"/>
      <c r="K20" s="18"/>
    </row>
    <row r="21" spans="1:11" s="3" customFormat="1">
      <c r="A21" s="1">
        <v>2014</v>
      </c>
      <c r="B21" s="2" t="s">
        <v>59</v>
      </c>
      <c r="C21" s="2" t="s">
        <v>74</v>
      </c>
      <c r="D21" s="1">
        <v>1</v>
      </c>
      <c r="E21" s="1">
        <v>113</v>
      </c>
      <c r="F21" s="1">
        <v>29</v>
      </c>
      <c r="G21" s="1">
        <v>26</v>
      </c>
      <c r="H21" s="1">
        <v>168</v>
      </c>
      <c r="I21" s="13">
        <f t="shared" ref="I21:I26" si="3">(E21*100)/H21</f>
        <v>67.261904761904759</v>
      </c>
      <c r="J21" s="13">
        <f t="shared" ref="J21:J27" si="4">(F21*100)/H21</f>
        <v>17.261904761904763</v>
      </c>
      <c r="K21" s="13">
        <f t="shared" ref="K21:K27" si="5">(G21*100)/H21</f>
        <v>15.476190476190476</v>
      </c>
    </row>
    <row r="22" spans="1:11" s="3" customFormat="1">
      <c r="A22" s="1">
        <v>2014</v>
      </c>
      <c r="B22" s="2" t="s">
        <v>59</v>
      </c>
      <c r="C22" s="2" t="s">
        <v>74</v>
      </c>
      <c r="D22" s="1">
        <v>2</v>
      </c>
      <c r="E22" s="1">
        <v>61</v>
      </c>
      <c r="F22" s="1">
        <v>15</v>
      </c>
      <c r="G22" s="1">
        <v>6</v>
      </c>
      <c r="H22" s="1">
        <v>82</v>
      </c>
      <c r="I22" s="13">
        <f t="shared" si="3"/>
        <v>74.390243902439025</v>
      </c>
      <c r="J22" s="13">
        <f t="shared" si="4"/>
        <v>18.292682926829269</v>
      </c>
      <c r="K22" s="13">
        <f t="shared" si="5"/>
        <v>7.3170731707317076</v>
      </c>
    </row>
    <row r="23" spans="1:11" s="3" customFormat="1">
      <c r="A23" s="1">
        <v>2014</v>
      </c>
      <c r="B23" s="2" t="s">
        <v>59</v>
      </c>
      <c r="C23" s="2" t="s">
        <v>74</v>
      </c>
      <c r="D23" s="1">
        <v>3</v>
      </c>
      <c r="E23" s="1">
        <v>72</v>
      </c>
      <c r="F23" s="1">
        <v>37</v>
      </c>
      <c r="G23" s="1">
        <v>21</v>
      </c>
      <c r="H23" s="1">
        <v>130</v>
      </c>
      <c r="I23" s="13">
        <f t="shared" si="3"/>
        <v>55.384615384615387</v>
      </c>
      <c r="J23" s="13">
        <f t="shared" si="4"/>
        <v>28.46153846153846</v>
      </c>
      <c r="K23" s="13">
        <f t="shared" si="5"/>
        <v>16.153846153846153</v>
      </c>
    </row>
    <row r="24" spans="1:11" s="3" customFormat="1">
      <c r="A24" s="1">
        <v>2014</v>
      </c>
      <c r="B24" s="2" t="s">
        <v>59</v>
      </c>
      <c r="C24" s="2" t="s">
        <v>74</v>
      </c>
      <c r="D24" s="1">
        <v>4</v>
      </c>
      <c r="E24" s="1">
        <v>98</v>
      </c>
      <c r="F24" s="1">
        <v>40</v>
      </c>
      <c r="G24" s="1">
        <v>56</v>
      </c>
      <c r="H24" s="1">
        <v>194</v>
      </c>
      <c r="I24" s="13">
        <f t="shared" si="3"/>
        <v>50.515463917525771</v>
      </c>
      <c r="J24" s="13">
        <f t="shared" si="4"/>
        <v>20.618556701030929</v>
      </c>
      <c r="K24" s="13">
        <f t="shared" si="5"/>
        <v>28.865979381443299</v>
      </c>
    </row>
    <row r="25" spans="1:11" s="11" customFormat="1">
      <c r="A25" s="9">
        <v>2014</v>
      </c>
      <c r="B25" s="10" t="s">
        <v>59</v>
      </c>
      <c r="C25" s="10" t="s">
        <v>100</v>
      </c>
      <c r="D25" s="9">
        <v>2</v>
      </c>
      <c r="E25" s="9">
        <v>1</v>
      </c>
      <c r="F25" s="9">
        <v>1</v>
      </c>
      <c r="G25" s="9">
        <v>0</v>
      </c>
      <c r="H25" s="9">
        <v>2</v>
      </c>
      <c r="I25" s="13">
        <f t="shared" si="3"/>
        <v>50</v>
      </c>
      <c r="J25" s="13">
        <f t="shared" si="4"/>
        <v>50</v>
      </c>
      <c r="K25" s="13">
        <f t="shared" si="5"/>
        <v>0</v>
      </c>
    </row>
    <row r="26" spans="1:11" s="11" customFormat="1">
      <c r="A26" s="9">
        <v>2014</v>
      </c>
      <c r="B26" s="10" t="s">
        <v>59</v>
      </c>
      <c r="C26" s="10" t="s">
        <v>100</v>
      </c>
      <c r="D26" s="9">
        <v>3</v>
      </c>
      <c r="E26" s="9">
        <v>13</v>
      </c>
      <c r="F26" s="9">
        <v>4</v>
      </c>
      <c r="G26" s="9">
        <v>4</v>
      </c>
      <c r="H26" s="9">
        <v>21</v>
      </c>
      <c r="I26" s="13">
        <f t="shared" si="3"/>
        <v>61.904761904761905</v>
      </c>
      <c r="J26" s="13">
        <f t="shared" si="4"/>
        <v>19.047619047619047</v>
      </c>
      <c r="K26" s="13">
        <f t="shared" si="5"/>
        <v>19.047619047619047</v>
      </c>
    </row>
    <row r="27" spans="1:11" s="11" customFormat="1">
      <c r="A27" s="9">
        <v>2014</v>
      </c>
      <c r="B27" s="10" t="s">
        <v>59</v>
      </c>
      <c r="C27" s="10" t="s">
        <v>100</v>
      </c>
      <c r="D27" s="9">
        <v>4</v>
      </c>
      <c r="E27" s="9">
        <v>43</v>
      </c>
      <c r="F27" s="9">
        <v>9</v>
      </c>
      <c r="G27" s="9">
        <v>10</v>
      </c>
      <c r="H27" s="9">
        <v>62</v>
      </c>
      <c r="I27" s="13">
        <f>(E27*100)/H27</f>
        <v>69.354838709677423</v>
      </c>
      <c r="J27" s="13">
        <f t="shared" si="4"/>
        <v>14.516129032258064</v>
      </c>
      <c r="K27" s="13">
        <f t="shared" si="5"/>
        <v>16.129032258064516</v>
      </c>
    </row>
    <row r="28" spans="1:11" s="14" customFormat="1">
      <c r="A28" s="15"/>
      <c r="B28" s="16"/>
      <c r="C28" s="19" t="s">
        <v>10</v>
      </c>
      <c r="D28" s="15"/>
      <c r="E28" s="15">
        <f>SUM(E21:E24)</f>
        <v>344</v>
      </c>
      <c r="F28" s="15">
        <f>SUM(F21:F24)</f>
        <v>121</v>
      </c>
      <c r="G28" s="15">
        <f>SUM(G21:G24)</f>
        <v>109</v>
      </c>
      <c r="H28" s="15">
        <f>SUM(H21:H24)</f>
        <v>574</v>
      </c>
      <c r="I28" s="13">
        <f>(E28*100)/H28</f>
        <v>59.930313588850176</v>
      </c>
      <c r="J28" s="13">
        <f>(F28*100)/H28</f>
        <v>21.080139372822298</v>
      </c>
      <c r="K28" s="13">
        <f>(G28*100)/H28</f>
        <v>18.989547038327526</v>
      </c>
    </row>
    <row r="29" spans="1:11" s="46" customFormat="1">
      <c r="I29" s="35"/>
      <c r="J29" s="35"/>
      <c r="K29" s="35"/>
    </row>
    <row r="30" spans="1:11">
      <c r="A30" s="50">
        <v>2015</v>
      </c>
      <c r="B30" s="2" t="s">
        <v>59</v>
      </c>
      <c r="C30" s="2" t="s">
        <v>74</v>
      </c>
      <c r="D30">
        <v>1</v>
      </c>
      <c r="E30">
        <v>111</v>
      </c>
      <c r="F30">
        <v>42</v>
      </c>
      <c r="G30">
        <v>22</v>
      </c>
      <c r="H30">
        <v>175</v>
      </c>
      <c r="I30" s="31">
        <v>63.42</v>
      </c>
      <c r="J30" s="31">
        <v>24</v>
      </c>
      <c r="K30" s="31">
        <v>12.58</v>
      </c>
    </row>
    <row r="31" spans="1:11">
      <c r="A31" s="50">
        <v>2015</v>
      </c>
      <c r="B31" s="2" t="s">
        <v>59</v>
      </c>
      <c r="C31" s="2" t="s">
        <v>74</v>
      </c>
      <c r="D31">
        <v>2</v>
      </c>
      <c r="E31">
        <v>81</v>
      </c>
      <c r="F31">
        <v>25</v>
      </c>
      <c r="G31">
        <v>14</v>
      </c>
      <c r="H31">
        <v>120</v>
      </c>
      <c r="I31" s="31">
        <v>67.5</v>
      </c>
      <c r="J31" s="31">
        <v>20.83</v>
      </c>
      <c r="K31" s="31">
        <v>11.67</v>
      </c>
    </row>
    <row r="32" spans="1:11">
      <c r="A32" s="50">
        <v>2015</v>
      </c>
      <c r="B32" s="2" t="s">
        <v>59</v>
      </c>
      <c r="C32" s="2" t="s">
        <v>74</v>
      </c>
      <c r="D32">
        <v>3</v>
      </c>
      <c r="E32">
        <v>75</v>
      </c>
      <c r="F32">
        <v>26</v>
      </c>
      <c r="G32">
        <v>20</v>
      </c>
      <c r="H32">
        <v>121</v>
      </c>
      <c r="I32" s="31">
        <v>61.98</v>
      </c>
      <c r="J32" s="31">
        <v>21.48</v>
      </c>
      <c r="K32" s="31">
        <v>16.54</v>
      </c>
    </row>
    <row r="33" spans="1:11">
      <c r="A33" s="50">
        <v>2015</v>
      </c>
      <c r="B33" s="2" t="s">
        <v>59</v>
      </c>
      <c r="C33" s="2" t="s">
        <v>74</v>
      </c>
      <c r="D33">
        <v>4</v>
      </c>
      <c r="E33">
        <v>89</v>
      </c>
      <c r="F33">
        <v>53</v>
      </c>
      <c r="G33">
        <v>31</v>
      </c>
      <c r="H33">
        <v>173</v>
      </c>
      <c r="I33" s="31">
        <v>51.44</v>
      </c>
      <c r="J33" s="31">
        <v>30.63</v>
      </c>
      <c r="K33" s="31">
        <v>17.93</v>
      </c>
    </row>
    <row r="34" spans="1:11">
      <c r="A34" s="9">
        <v>2015</v>
      </c>
      <c r="B34" s="10" t="s">
        <v>59</v>
      </c>
      <c r="C34" s="10" t="s">
        <v>100</v>
      </c>
      <c r="D34" s="47">
        <v>2</v>
      </c>
      <c r="E34" s="47">
        <v>2</v>
      </c>
      <c r="F34" s="47">
        <v>0</v>
      </c>
      <c r="G34" s="47">
        <v>1</v>
      </c>
      <c r="H34" s="47">
        <v>3</v>
      </c>
      <c r="I34" s="31">
        <v>66.66</v>
      </c>
      <c r="J34" s="31">
        <v>0</v>
      </c>
      <c r="K34" s="31">
        <v>33.340000000000003</v>
      </c>
    </row>
    <row r="35" spans="1:11">
      <c r="A35" s="9">
        <v>2015</v>
      </c>
      <c r="B35" s="10" t="s">
        <v>59</v>
      </c>
      <c r="C35" s="10" t="s">
        <v>100</v>
      </c>
      <c r="D35" s="47">
        <v>3</v>
      </c>
      <c r="E35" s="47">
        <v>7</v>
      </c>
      <c r="F35" s="47">
        <v>1</v>
      </c>
      <c r="G35" s="47">
        <v>4</v>
      </c>
      <c r="H35" s="47">
        <v>12</v>
      </c>
      <c r="I35" s="31">
        <v>58.33</v>
      </c>
      <c r="J35" s="31">
        <v>8.33</v>
      </c>
      <c r="K35" s="31">
        <v>33.340000000000003</v>
      </c>
    </row>
    <row r="36" spans="1:11">
      <c r="A36" s="9">
        <v>2015</v>
      </c>
      <c r="B36" s="10" t="s">
        <v>59</v>
      </c>
      <c r="C36" s="10" t="s">
        <v>100</v>
      </c>
      <c r="D36" s="47">
        <v>4</v>
      </c>
      <c r="E36" s="47">
        <v>18</v>
      </c>
      <c r="F36" s="47">
        <v>6</v>
      </c>
      <c r="G36" s="47">
        <v>2</v>
      </c>
      <c r="H36" s="47">
        <v>26</v>
      </c>
      <c r="I36" s="31">
        <v>69.23</v>
      </c>
      <c r="J36" s="31">
        <v>23.07</v>
      </c>
      <c r="K36" s="31">
        <v>7.7</v>
      </c>
    </row>
    <row r="37" spans="1:11" s="32" customFormat="1">
      <c r="C37" s="52" t="s">
        <v>119</v>
      </c>
      <c r="E37" s="32">
        <f>SUM(E30:E33)</f>
        <v>356</v>
      </c>
      <c r="F37" s="32">
        <f>SUM(F30:F33)</f>
        <v>146</v>
      </c>
      <c r="G37" s="32">
        <f>SUM(G30:G33)</f>
        <v>87</v>
      </c>
      <c r="H37" s="32">
        <f>SUM(H30:H33)</f>
        <v>589</v>
      </c>
      <c r="I37" s="37">
        <f>(100*E37)/H37</f>
        <v>60.441426146010187</v>
      </c>
      <c r="J37" s="37">
        <f>(100*F37)/H37</f>
        <v>24.787775891341255</v>
      </c>
      <c r="K37" s="37">
        <f>(100*G37)/H37</f>
        <v>14.770797962648556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="50" zoomScaleNormal="50" zoomScalePageLayoutView="50" workbookViewId="0">
      <selection activeCell="E28" sqref="E28:K28"/>
    </sheetView>
  </sheetViews>
  <sheetFormatPr baseColWidth="10" defaultColWidth="11.5" defaultRowHeight="14" x14ac:dyDescent="0"/>
  <cols>
    <col min="3" max="3" width="47.664062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73</v>
      </c>
      <c r="D2" s="1">
        <v>1</v>
      </c>
      <c r="E2" s="1">
        <v>102</v>
      </c>
      <c r="F2" s="1">
        <v>8</v>
      </c>
      <c r="G2" s="1">
        <v>10</v>
      </c>
      <c r="H2" s="1">
        <v>120</v>
      </c>
      <c r="I2" s="13">
        <f>(E2*100)/H2</f>
        <v>85</v>
      </c>
      <c r="J2" s="13">
        <f>(F2*100)/H2</f>
        <v>6.666666666666667</v>
      </c>
      <c r="K2" s="13">
        <f>(G2*100)/H2</f>
        <v>8.3333333333333339</v>
      </c>
    </row>
    <row r="3" spans="1:11" s="3" customFormat="1">
      <c r="A3" s="1">
        <v>2011</v>
      </c>
      <c r="B3" s="2" t="s">
        <v>59</v>
      </c>
      <c r="C3" s="2" t="s">
        <v>73</v>
      </c>
      <c r="D3" s="1">
        <v>2</v>
      </c>
      <c r="E3" s="1">
        <v>85</v>
      </c>
      <c r="F3" s="1">
        <v>11</v>
      </c>
      <c r="G3" s="1">
        <v>14</v>
      </c>
      <c r="H3" s="1">
        <v>110</v>
      </c>
      <c r="I3" s="13">
        <f>(E3*100)/H3</f>
        <v>77.272727272727266</v>
      </c>
      <c r="J3" s="13">
        <f>(F3*100)/H3</f>
        <v>10</v>
      </c>
      <c r="K3" s="13">
        <f>(G3*100)/H3</f>
        <v>12.727272727272727</v>
      </c>
    </row>
    <row r="4" spans="1:11" s="3" customFormat="1">
      <c r="A4" s="1">
        <v>2011</v>
      </c>
      <c r="B4" s="2" t="s">
        <v>59</v>
      </c>
      <c r="C4" s="2" t="s">
        <v>73</v>
      </c>
      <c r="D4" s="1">
        <v>4</v>
      </c>
      <c r="E4" s="1">
        <v>4</v>
      </c>
      <c r="F4" s="1">
        <v>0</v>
      </c>
      <c r="G4" s="1">
        <v>1</v>
      </c>
      <c r="H4" s="1">
        <v>5</v>
      </c>
      <c r="I4" s="13">
        <f>(E4*100)/H4</f>
        <v>80</v>
      </c>
      <c r="J4" s="13">
        <f>(F4*100)/H4</f>
        <v>0</v>
      </c>
      <c r="K4" s="13">
        <f>(G4*100)/H4</f>
        <v>20</v>
      </c>
    </row>
    <row r="5" spans="1:11" s="14" customFormat="1">
      <c r="A5" s="15"/>
      <c r="B5" s="16"/>
      <c r="C5" s="19" t="s">
        <v>7</v>
      </c>
      <c r="D5" s="15"/>
      <c r="E5" s="15">
        <f>SUM(E2:E4)</f>
        <v>191</v>
      </c>
      <c r="F5" s="15">
        <f>SUM(F2:F4)</f>
        <v>19</v>
      </c>
      <c r="G5" s="15">
        <f>SUM(G2:G4)</f>
        <v>25</v>
      </c>
      <c r="H5" s="15">
        <f>SUM(H2:H4)</f>
        <v>235</v>
      </c>
      <c r="I5" s="13">
        <f>(E5*100)/H5</f>
        <v>81.276595744680847</v>
      </c>
      <c r="J5" s="13">
        <f>(F5*100)/H5</f>
        <v>8.085106382978724</v>
      </c>
      <c r="K5" s="13">
        <f>(G5*100)/H5</f>
        <v>10.638297872340425</v>
      </c>
    </row>
    <row r="6" spans="1:11">
      <c r="I6" s="18"/>
      <c r="J6" s="18"/>
      <c r="K6" s="18"/>
    </row>
    <row r="7" spans="1:11" s="3" customFormat="1">
      <c r="A7" s="1">
        <v>2012</v>
      </c>
      <c r="B7" s="2" t="s">
        <v>59</v>
      </c>
      <c r="C7" s="2" t="s">
        <v>73</v>
      </c>
      <c r="D7" s="1">
        <v>1</v>
      </c>
      <c r="E7" s="1">
        <v>94</v>
      </c>
      <c r="F7" s="1">
        <v>9</v>
      </c>
      <c r="G7" s="1">
        <v>34</v>
      </c>
      <c r="H7" s="1">
        <v>137</v>
      </c>
      <c r="I7" s="13">
        <f>(E7*100)/H7</f>
        <v>68.613138686131393</v>
      </c>
      <c r="J7" s="13">
        <f>(F7*100)/H7</f>
        <v>6.5693430656934311</v>
      </c>
      <c r="K7" s="13">
        <f>(G7*100)/H7</f>
        <v>24.817518248175183</v>
      </c>
    </row>
    <row r="8" spans="1:11" s="3" customFormat="1">
      <c r="A8" s="1">
        <v>2012</v>
      </c>
      <c r="B8" s="2" t="s">
        <v>59</v>
      </c>
      <c r="C8" s="2" t="s">
        <v>73</v>
      </c>
      <c r="D8" s="1">
        <v>2</v>
      </c>
      <c r="E8" s="1">
        <v>96</v>
      </c>
      <c r="F8" s="1">
        <v>9</v>
      </c>
      <c r="G8" s="1">
        <v>9</v>
      </c>
      <c r="H8" s="1">
        <v>114</v>
      </c>
      <c r="I8" s="13">
        <f>(E8*100)/H8</f>
        <v>84.21052631578948</v>
      </c>
      <c r="J8" s="13">
        <f>(F8*100)/H8</f>
        <v>7.8947368421052628</v>
      </c>
      <c r="K8" s="13">
        <f>(G8*100)/H8</f>
        <v>7.8947368421052628</v>
      </c>
    </row>
    <row r="9" spans="1:11" s="3" customFormat="1">
      <c r="A9" s="1">
        <v>2012</v>
      </c>
      <c r="B9" s="2" t="s">
        <v>59</v>
      </c>
      <c r="C9" s="2" t="s">
        <v>73</v>
      </c>
      <c r="D9" s="1">
        <v>3</v>
      </c>
      <c r="E9" s="1">
        <v>82</v>
      </c>
      <c r="F9" s="1">
        <v>9</v>
      </c>
      <c r="G9" s="1">
        <v>25</v>
      </c>
      <c r="H9" s="1">
        <v>116</v>
      </c>
      <c r="I9" s="13">
        <f>(E9*100)/H9</f>
        <v>70.689655172413794</v>
      </c>
      <c r="J9" s="13">
        <f>(F9*100)/H9</f>
        <v>7.7586206896551726</v>
      </c>
      <c r="K9" s="13">
        <f>(G9*100)/H9</f>
        <v>21.551724137931036</v>
      </c>
    </row>
    <row r="10" spans="1:11" s="14" customFormat="1">
      <c r="A10" s="15"/>
      <c r="B10" s="16"/>
      <c r="C10" s="19" t="s">
        <v>8</v>
      </c>
      <c r="D10" s="54"/>
      <c r="E10" s="15">
        <f>SUM(E7:E9)</f>
        <v>272</v>
      </c>
      <c r="F10" s="15">
        <f>SUM(F7:F9)</f>
        <v>27</v>
      </c>
      <c r="G10" s="15">
        <f>SUM(G7:G9)</f>
        <v>68</v>
      </c>
      <c r="H10" s="15">
        <f>SUM(H7:H9)</f>
        <v>367</v>
      </c>
      <c r="I10" s="13">
        <f>(E10*100)/H10</f>
        <v>74.114441416893726</v>
      </c>
      <c r="J10" s="13">
        <f>(F10*100)/H10</f>
        <v>7.3569482288828336</v>
      </c>
      <c r="K10" s="13">
        <f>(G10*100)/H10</f>
        <v>18.528610354223432</v>
      </c>
    </row>
    <row r="11" spans="1:11">
      <c r="D11" s="46"/>
      <c r="I11" s="18"/>
      <c r="J11" s="18"/>
      <c r="K11" s="18"/>
    </row>
    <row r="12" spans="1:11" s="3" customFormat="1">
      <c r="A12" s="1">
        <v>2013</v>
      </c>
      <c r="B12" s="2" t="s">
        <v>59</v>
      </c>
      <c r="C12" s="2" t="s">
        <v>73</v>
      </c>
      <c r="D12" s="1">
        <v>1</v>
      </c>
      <c r="E12" s="1">
        <v>105</v>
      </c>
      <c r="F12" s="1">
        <v>10</v>
      </c>
      <c r="G12" s="1">
        <v>9</v>
      </c>
      <c r="H12" s="1">
        <v>124</v>
      </c>
      <c r="I12" s="13">
        <f>(E12*100)/H12</f>
        <v>84.677419354838705</v>
      </c>
      <c r="J12" s="13">
        <f>(F12*100)/H12</f>
        <v>8.064516129032258</v>
      </c>
      <c r="K12" s="13">
        <f>(G12*100)/H12</f>
        <v>7.258064516129032</v>
      </c>
    </row>
    <row r="13" spans="1:11" s="3" customFormat="1">
      <c r="A13" s="1">
        <v>2013</v>
      </c>
      <c r="B13" s="2" t="s">
        <v>59</v>
      </c>
      <c r="C13" s="2" t="s">
        <v>73</v>
      </c>
      <c r="D13" s="1">
        <v>2</v>
      </c>
      <c r="E13" s="1">
        <v>86</v>
      </c>
      <c r="F13" s="1">
        <v>12</v>
      </c>
      <c r="G13" s="1">
        <v>16</v>
      </c>
      <c r="H13" s="1">
        <v>114</v>
      </c>
      <c r="I13" s="13">
        <f>(E13*100)/H13</f>
        <v>75.438596491228068</v>
      </c>
      <c r="J13" s="13">
        <f>(F13*100)/H13</f>
        <v>10.526315789473685</v>
      </c>
      <c r="K13" s="13">
        <f>(G13*100)/H13</f>
        <v>14.035087719298245</v>
      </c>
    </row>
    <row r="14" spans="1:11" s="3" customFormat="1">
      <c r="A14" s="1">
        <v>2013</v>
      </c>
      <c r="B14" s="2" t="s">
        <v>59</v>
      </c>
      <c r="C14" s="2" t="s">
        <v>73</v>
      </c>
      <c r="D14" s="1">
        <v>3</v>
      </c>
      <c r="E14" s="1">
        <v>99</v>
      </c>
      <c r="F14" s="1">
        <v>9</v>
      </c>
      <c r="G14" s="1">
        <v>8</v>
      </c>
      <c r="H14" s="1">
        <v>116</v>
      </c>
      <c r="I14" s="13">
        <f>(E14*100)/H14</f>
        <v>85.34482758620689</v>
      </c>
      <c r="J14" s="13">
        <f>(F14*100)/H14</f>
        <v>7.7586206896551726</v>
      </c>
      <c r="K14" s="13">
        <f>(G14*100)/H14</f>
        <v>6.8965517241379306</v>
      </c>
    </row>
    <row r="15" spans="1:11" s="3" customFormat="1">
      <c r="A15" s="1">
        <v>2013</v>
      </c>
      <c r="B15" s="2" t="s">
        <v>59</v>
      </c>
      <c r="C15" s="2" t="s">
        <v>73</v>
      </c>
      <c r="D15" s="1">
        <v>4</v>
      </c>
      <c r="E15" s="1">
        <v>79</v>
      </c>
      <c r="F15" s="1">
        <v>9</v>
      </c>
      <c r="G15" s="1">
        <v>24</v>
      </c>
      <c r="H15" s="1">
        <v>112</v>
      </c>
      <c r="I15" s="13">
        <f>(E15*100)/H15</f>
        <v>70.535714285714292</v>
      </c>
      <c r="J15" s="13">
        <f>(F15*100)/H15</f>
        <v>8.0357142857142865</v>
      </c>
      <c r="K15" s="13">
        <f>(G15*100)/H15</f>
        <v>21.428571428571427</v>
      </c>
    </row>
    <row r="16" spans="1:11" s="14" customFormat="1">
      <c r="A16" s="15"/>
      <c r="B16" s="16"/>
      <c r="C16" s="19" t="s">
        <v>9</v>
      </c>
      <c r="D16" s="15"/>
      <c r="E16" s="15">
        <f>SUM(E12:E15)</f>
        <v>369</v>
      </c>
      <c r="F16" s="15">
        <f>SUM(F12:F15)</f>
        <v>40</v>
      </c>
      <c r="G16" s="15">
        <f>SUM(G12:G15)</f>
        <v>57</v>
      </c>
      <c r="H16" s="15">
        <f>SUM(H12:H15)</f>
        <v>466</v>
      </c>
      <c r="I16" s="13">
        <f>(E16*100)/H16</f>
        <v>79.184549356223172</v>
      </c>
      <c r="J16" s="13">
        <f>(F16*100)/H16</f>
        <v>8.5836909871244629</v>
      </c>
      <c r="K16" s="13">
        <f>(G16*100)/H16</f>
        <v>12.231759656652361</v>
      </c>
    </row>
    <row r="17" spans="1:11">
      <c r="I17" s="18"/>
      <c r="J17" s="18"/>
      <c r="K17" s="18"/>
    </row>
    <row r="18" spans="1:11" s="3" customFormat="1">
      <c r="A18" s="1">
        <v>2014</v>
      </c>
      <c r="B18" s="2" t="s">
        <v>59</v>
      </c>
      <c r="C18" s="2" t="s">
        <v>73</v>
      </c>
      <c r="D18" s="1">
        <v>1</v>
      </c>
      <c r="E18" s="1">
        <v>98</v>
      </c>
      <c r="F18" s="1">
        <v>9</v>
      </c>
      <c r="G18" s="1">
        <v>11</v>
      </c>
      <c r="H18" s="1">
        <v>118</v>
      </c>
      <c r="I18" s="13">
        <f>(E18*100)/H18</f>
        <v>83.050847457627114</v>
      </c>
      <c r="J18" s="13">
        <f>(F18*100)/H18</f>
        <v>7.6271186440677967</v>
      </c>
      <c r="K18" s="13">
        <f>(G18*100)/H18</f>
        <v>9.3220338983050848</v>
      </c>
    </row>
    <row r="19" spans="1:11" s="3" customFormat="1">
      <c r="A19" s="1">
        <v>2014</v>
      </c>
      <c r="B19" s="2" t="s">
        <v>59</v>
      </c>
      <c r="C19" s="2" t="s">
        <v>73</v>
      </c>
      <c r="D19" s="1">
        <v>2</v>
      </c>
      <c r="E19" s="1">
        <v>90</v>
      </c>
      <c r="F19" s="1">
        <v>10</v>
      </c>
      <c r="G19" s="1">
        <v>13</v>
      </c>
      <c r="H19" s="1">
        <v>113</v>
      </c>
      <c r="I19" s="13">
        <f>(E19*100)/H19</f>
        <v>79.646017699115049</v>
      </c>
      <c r="J19" s="13">
        <f>(F19*100)/H19</f>
        <v>8.8495575221238933</v>
      </c>
      <c r="K19" s="13">
        <f>(G19*100)/H19</f>
        <v>11.504424778761061</v>
      </c>
    </row>
    <row r="20" spans="1:11" s="3" customFormat="1">
      <c r="A20" s="1">
        <v>2014</v>
      </c>
      <c r="B20" s="2" t="s">
        <v>59</v>
      </c>
      <c r="C20" s="2" t="s">
        <v>73</v>
      </c>
      <c r="D20" s="1">
        <v>3</v>
      </c>
      <c r="E20" s="1">
        <v>86</v>
      </c>
      <c r="F20" s="1">
        <v>11</v>
      </c>
      <c r="G20" s="1">
        <v>23</v>
      </c>
      <c r="H20" s="1">
        <v>120</v>
      </c>
      <c r="I20" s="13">
        <f>(E20*100)/H20</f>
        <v>71.666666666666671</v>
      </c>
      <c r="J20" s="13">
        <f>(F20*100)/H20</f>
        <v>9.1666666666666661</v>
      </c>
      <c r="K20" s="13">
        <f>(G20*100)/H20</f>
        <v>19.166666666666668</v>
      </c>
    </row>
    <row r="21" spans="1:11" s="3" customFormat="1">
      <c r="A21" s="1">
        <v>2014</v>
      </c>
      <c r="B21" s="2" t="s">
        <v>59</v>
      </c>
      <c r="C21" s="2" t="s">
        <v>73</v>
      </c>
      <c r="D21" s="1">
        <v>4</v>
      </c>
      <c r="E21" s="1">
        <v>108</v>
      </c>
      <c r="F21" s="1">
        <v>15</v>
      </c>
      <c r="G21" s="1">
        <v>17</v>
      </c>
      <c r="H21" s="1">
        <v>140</v>
      </c>
      <c r="I21" s="13">
        <f>(E21*100)/H21</f>
        <v>77.142857142857139</v>
      </c>
      <c r="J21" s="13">
        <f>(F21*100)/H21</f>
        <v>10.714285714285714</v>
      </c>
      <c r="K21" s="13">
        <f>(G21*100)/H21</f>
        <v>12.142857142857142</v>
      </c>
    </row>
    <row r="22" spans="1:11" s="14" customFormat="1">
      <c r="A22" s="15"/>
      <c r="B22" s="16"/>
      <c r="C22" s="19" t="s">
        <v>10</v>
      </c>
      <c r="D22" s="15"/>
      <c r="E22" s="15">
        <f>SUM(E18:E21)</f>
        <v>382</v>
      </c>
      <c r="F22" s="15">
        <f>SUM(F18:F21)</f>
        <v>45</v>
      </c>
      <c r="G22" s="15">
        <f>SUM(G18:G21)</f>
        <v>64</v>
      </c>
      <c r="H22" s="15">
        <f>SUM(H18:H21)</f>
        <v>491</v>
      </c>
      <c r="I22" s="13">
        <f>(E22*100)/H22</f>
        <v>77.800407331975563</v>
      </c>
      <c r="J22" s="13">
        <f>(F22*100)/H22</f>
        <v>9.1649694501018324</v>
      </c>
      <c r="K22" s="13">
        <f>(G22*100)/H22</f>
        <v>13.034623217922608</v>
      </c>
    </row>
    <row r="23" spans="1:11">
      <c r="C23" s="2"/>
      <c r="I23" s="35"/>
      <c r="J23" s="35"/>
      <c r="K23" s="35"/>
    </row>
    <row r="24" spans="1:11">
      <c r="A24" s="38">
        <v>2015</v>
      </c>
      <c r="B24" s="2" t="s">
        <v>59</v>
      </c>
      <c r="C24" s="2" t="s">
        <v>73</v>
      </c>
      <c r="D24">
        <v>1</v>
      </c>
      <c r="E24">
        <v>93</v>
      </c>
      <c r="F24">
        <v>11</v>
      </c>
      <c r="G24">
        <v>13</v>
      </c>
      <c r="H24">
        <v>117</v>
      </c>
      <c r="I24" s="31">
        <v>79.48</v>
      </c>
      <c r="J24" s="31">
        <v>9.4</v>
      </c>
      <c r="K24" s="31">
        <v>11.12</v>
      </c>
    </row>
    <row r="25" spans="1:11">
      <c r="A25">
        <v>2015</v>
      </c>
      <c r="B25" s="2" t="s">
        <v>59</v>
      </c>
      <c r="C25" s="2" t="s">
        <v>73</v>
      </c>
      <c r="D25">
        <v>2</v>
      </c>
      <c r="E25">
        <v>97</v>
      </c>
      <c r="F25">
        <v>11</v>
      </c>
      <c r="G25">
        <v>12</v>
      </c>
      <c r="H25">
        <v>120</v>
      </c>
      <c r="I25" s="31">
        <v>80.83</v>
      </c>
      <c r="J25" s="31">
        <v>9.16</v>
      </c>
      <c r="K25" s="31">
        <v>10.01</v>
      </c>
    </row>
    <row r="26" spans="1:11">
      <c r="A26">
        <v>2015</v>
      </c>
      <c r="B26" s="2" t="s">
        <v>59</v>
      </c>
      <c r="C26" s="2" t="s">
        <v>73</v>
      </c>
      <c r="D26">
        <v>3</v>
      </c>
      <c r="E26">
        <v>88</v>
      </c>
      <c r="F26">
        <v>16</v>
      </c>
      <c r="G26">
        <v>12</v>
      </c>
      <c r="H26">
        <v>116</v>
      </c>
      <c r="I26" s="31">
        <v>75.86</v>
      </c>
      <c r="J26" s="31">
        <v>13.79</v>
      </c>
      <c r="K26" s="31">
        <v>10.35</v>
      </c>
    </row>
    <row r="27" spans="1:11">
      <c r="A27">
        <v>2015</v>
      </c>
      <c r="B27" s="2" t="s">
        <v>59</v>
      </c>
      <c r="C27" s="2" t="s">
        <v>73</v>
      </c>
      <c r="D27">
        <v>4</v>
      </c>
      <c r="E27">
        <v>90</v>
      </c>
      <c r="F27">
        <v>20</v>
      </c>
      <c r="G27">
        <v>25</v>
      </c>
      <c r="H27">
        <v>135</v>
      </c>
      <c r="I27" s="31">
        <v>66.66</v>
      </c>
      <c r="J27" s="31">
        <v>14.81</v>
      </c>
      <c r="K27" s="31">
        <v>18.53</v>
      </c>
    </row>
    <row r="28" spans="1:11" s="32" customFormat="1">
      <c r="C28" s="33" t="s">
        <v>121</v>
      </c>
      <c r="E28" s="32">
        <f>SUM(E24:E27)</f>
        <v>368</v>
      </c>
      <c r="F28" s="32">
        <f>SUM(F24:F27)</f>
        <v>58</v>
      </c>
      <c r="G28" s="32">
        <f>SUM(G24:G27)</f>
        <v>62</v>
      </c>
      <c r="H28" s="32">
        <f>SUM(H24:H27)</f>
        <v>488</v>
      </c>
      <c r="I28" s="37">
        <f>(100*E28)/H28</f>
        <v>75.409836065573771</v>
      </c>
      <c r="J28" s="37">
        <f>(100*F28)/H28</f>
        <v>11.885245901639344</v>
      </c>
      <c r="K28" s="37">
        <f>(100*G28)/H28</f>
        <v>12.704918032786885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2"/>
  <sheetViews>
    <sheetView workbookViewId="0">
      <selection activeCell="C8" sqref="C8"/>
    </sheetView>
  </sheetViews>
  <sheetFormatPr baseColWidth="10" defaultColWidth="9.1640625" defaultRowHeight="14" x14ac:dyDescent="0"/>
  <cols>
    <col min="2" max="2" width="16.5" bestFit="1" customWidth="1"/>
    <col min="3" max="3" width="80" bestFit="1" customWidth="1"/>
    <col min="4" max="4" width="7.5" customWidth="1"/>
    <col min="5" max="6" width="10.5" bestFit="1" customWidth="1"/>
    <col min="7" max="7" width="10.6640625" bestFit="1" customWidth="1"/>
    <col min="8" max="8" width="7.33203125" customWidth="1"/>
    <col min="9" max="9" width="12.1640625" bestFit="1" customWidth="1"/>
    <col min="10" max="10" width="12.33203125" bestFit="1" customWidth="1"/>
    <col min="11" max="11" width="12.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2012</v>
      </c>
      <c r="B2" s="2" t="s">
        <v>59</v>
      </c>
      <c r="C2" s="2" t="s">
        <v>60</v>
      </c>
      <c r="D2" s="1">
        <v>1</v>
      </c>
      <c r="E2" s="1">
        <v>147</v>
      </c>
      <c r="F2" s="1">
        <v>10</v>
      </c>
      <c r="G2" s="1">
        <v>22</v>
      </c>
      <c r="H2" s="1">
        <v>179</v>
      </c>
      <c r="I2" s="5">
        <f t="shared" ref="I2:I65" si="0">(E2*100)/H2</f>
        <v>82.122905027932958</v>
      </c>
      <c r="J2" s="5">
        <f t="shared" ref="J2:J65" si="1">(F2*100)/H2</f>
        <v>5.5865921787709496</v>
      </c>
      <c r="K2" s="5">
        <f t="shared" ref="K2:K65" si="2">(G2*100)/H2</f>
        <v>12.29050279329609</v>
      </c>
    </row>
    <row r="3" spans="1:11" s="3" customFormat="1">
      <c r="A3" s="1">
        <v>2012</v>
      </c>
      <c r="B3" s="2" t="s">
        <v>59</v>
      </c>
      <c r="C3" s="2" t="s">
        <v>60</v>
      </c>
      <c r="D3" s="1">
        <v>2</v>
      </c>
      <c r="E3" s="1">
        <v>93</v>
      </c>
      <c r="F3" s="1">
        <v>9</v>
      </c>
      <c r="G3" s="1">
        <v>25</v>
      </c>
      <c r="H3" s="1">
        <v>127</v>
      </c>
      <c r="I3" s="5">
        <f t="shared" si="0"/>
        <v>73.228346456692918</v>
      </c>
      <c r="J3" s="5">
        <f t="shared" si="1"/>
        <v>7.0866141732283463</v>
      </c>
      <c r="K3" s="5">
        <f t="shared" si="2"/>
        <v>19.685039370078741</v>
      </c>
    </row>
    <row r="4" spans="1:11" s="3" customFormat="1">
      <c r="A4" s="1">
        <v>2012</v>
      </c>
      <c r="B4" s="2" t="s">
        <v>59</v>
      </c>
      <c r="C4" s="2" t="s">
        <v>60</v>
      </c>
      <c r="D4" s="1">
        <v>3</v>
      </c>
      <c r="E4" s="1">
        <v>93</v>
      </c>
      <c r="F4" s="1">
        <v>22</v>
      </c>
      <c r="G4" s="1">
        <v>36</v>
      </c>
      <c r="H4" s="1">
        <v>151</v>
      </c>
      <c r="I4" s="5">
        <f t="shared" si="0"/>
        <v>61.589403973509931</v>
      </c>
      <c r="J4" s="5">
        <f t="shared" si="1"/>
        <v>14.569536423841059</v>
      </c>
      <c r="K4" s="5">
        <f t="shared" si="2"/>
        <v>23.841059602649008</v>
      </c>
    </row>
    <row r="5" spans="1:11" s="3" customFormat="1">
      <c r="A5" s="1">
        <v>2012</v>
      </c>
      <c r="B5" s="2" t="s">
        <v>59</v>
      </c>
      <c r="C5" s="2" t="s">
        <v>61</v>
      </c>
      <c r="D5" s="1">
        <v>1</v>
      </c>
      <c r="E5" s="1">
        <v>69</v>
      </c>
      <c r="F5" s="1">
        <v>27</v>
      </c>
      <c r="G5" s="1">
        <v>16</v>
      </c>
      <c r="H5" s="1">
        <v>112</v>
      </c>
      <c r="I5" s="5">
        <f t="shared" si="0"/>
        <v>61.607142857142854</v>
      </c>
      <c r="J5" s="5">
        <f t="shared" si="1"/>
        <v>24.107142857142858</v>
      </c>
      <c r="K5" s="5">
        <f t="shared" si="2"/>
        <v>14.285714285714286</v>
      </c>
    </row>
    <row r="6" spans="1:11" s="3" customFormat="1">
      <c r="A6" s="1">
        <v>2012</v>
      </c>
      <c r="B6" s="2" t="s">
        <v>59</v>
      </c>
      <c r="C6" s="2" t="s">
        <v>61</v>
      </c>
      <c r="D6" s="1">
        <v>2</v>
      </c>
      <c r="E6" s="1">
        <v>45</v>
      </c>
      <c r="F6" s="1">
        <v>29</v>
      </c>
      <c r="G6" s="1">
        <v>6</v>
      </c>
      <c r="H6" s="1">
        <v>80</v>
      </c>
      <c r="I6" s="5">
        <f t="shared" si="0"/>
        <v>56.25</v>
      </c>
      <c r="J6" s="5">
        <f t="shared" si="1"/>
        <v>36.25</v>
      </c>
      <c r="K6" s="5">
        <f t="shared" si="2"/>
        <v>7.5</v>
      </c>
    </row>
    <row r="7" spans="1:11" s="3" customFormat="1">
      <c r="A7" s="1">
        <v>2012</v>
      </c>
      <c r="B7" s="2" t="s">
        <v>59</v>
      </c>
      <c r="C7" s="2" t="s">
        <v>61</v>
      </c>
      <c r="D7" s="1">
        <v>3</v>
      </c>
      <c r="E7" s="1">
        <v>55</v>
      </c>
      <c r="F7" s="1">
        <v>40</v>
      </c>
      <c r="G7" s="1">
        <v>17</v>
      </c>
      <c r="H7" s="1">
        <v>112</v>
      </c>
      <c r="I7" s="5">
        <f t="shared" si="0"/>
        <v>49.107142857142854</v>
      </c>
      <c r="J7" s="5">
        <f t="shared" si="1"/>
        <v>35.714285714285715</v>
      </c>
      <c r="K7" s="5">
        <f t="shared" si="2"/>
        <v>15.178571428571429</v>
      </c>
    </row>
    <row r="8" spans="1:11" s="3" customFormat="1">
      <c r="A8" s="1">
        <v>2012</v>
      </c>
      <c r="B8" s="2" t="s">
        <v>59</v>
      </c>
      <c r="C8" s="2" t="s">
        <v>62</v>
      </c>
      <c r="D8" s="1">
        <v>1</v>
      </c>
      <c r="E8" s="1">
        <v>324</v>
      </c>
      <c r="F8" s="1">
        <v>48</v>
      </c>
      <c r="G8" s="1">
        <v>40</v>
      </c>
      <c r="H8" s="1">
        <v>412</v>
      </c>
      <c r="I8" s="5">
        <f t="shared" si="0"/>
        <v>78.640776699029132</v>
      </c>
      <c r="J8" s="5">
        <f t="shared" si="1"/>
        <v>11.650485436893204</v>
      </c>
      <c r="K8" s="5">
        <f t="shared" si="2"/>
        <v>9.7087378640776691</v>
      </c>
    </row>
    <row r="9" spans="1:11" s="3" customFormat="1">
      <c r="A9" s="1">
        <v>2012</v>
      </c>
      <c r="B9" s="2" t="s">
        <v>59</v>
      </c>
      <c r="C9" s="2" t="s">
        <v>62</v>
      </c>
      <c r="D9" s="1">
        <v>2</v>
      </c>
      <c r="E9" s="1">
        <v>256</v>
      </c>
      <c r="F9" s="1">
        <v>41</v>
      </c>
      <c r="G9" s="1">
        <v>31</v>
      </c>
      <c r="H9" s="1">
        <v>328</v>
      </c>
      <c r="I9" s="5">
        <f t="shared" si="0"/>
        <v>78.048780487804876</v>
      </c>
      <c r="J9" s="5">
        <f t="shared" si="1"/>
        <v>12.5</v>
      </c>
      <c r="K9" s="5">
        <f t="shared" si="2"/>
        <v>9.4512195121951219</v>
      </c>
    </row>
    <row r="10" spans="1:11" s="3" customFormat="1">
      <c r="A10" s="1">
        <v>2012</v>
      </c>
      <c r="B10" s="2" t="s">
        <v>59</v>
      </c>
      <c r="C10" s="2" t="s">
        <v>62</v>
      </c>
      <c r="D10" s="1">
        <v>3</v>
      </c>
      <c r="E10" s="1">
        <v>246</v>
      </c>
      <c r="F10" s="1">
        <v>59</v>
      </c>
      <c r="G10" s="1">
        <v>33</v>
      </c>
      <c r="H10" s="1">
        <v>338</v>
      </c>
      <c r="I10" s="5">
        <f t="shared" si="0"/>
        <v>72.781065088757401</v>
      </c>
      <c r="J10" s="5">
        <f t="shared" si="1"/>
        <v>17.45562130177515</v>
      </c>
      <c r="K10" s="5">
        <f t="shared" si="2"/>
        <v>9.7633136094674562</v>
      </c>
    </row>
    <row r="11" spans="1:11" s="3" customFormat="1">
      <c r="A11" s="1">
        <v>2012</v>
      </c>
      <c r="B11" s="2" t="s">
        <v>59</v>
      </c>
      <c r="C11" s="2" t="s">
        <v>64</v>
      </c>
      <c r="D11" s="1">
        <v>1</v>
      </c>
      <c r="E11" s="1">
        <v>168</v>
      </c>
      <c r="F11" s="1">
        <v>14</v>
      </c>
      <c r="G11" s="1">
        <v>27</v>
      </c>
      <c r="H11" s="1">
        <v>209</v>
      </c>
      <c r="I11" s="5">
        <f t="shared" si="0"/>
        <v>80.382775119617222</v>
      </c>
      <c r="J11" s="5">
        <f t="shared" si="1"/>
        <v>6.6985645933014357</v>
      </c>
      <c r="K11" s="5">
        <f t="shared" si="2"/>
        <v>12.918660287081339</v>
      </c>
    </row>
    <row r="12" spans="1:11" s="3" customFormat="1">
      <c r="A12" s="1">
        <v>2012</v>
      </c>
      <c r="B12" s="2" t="s">
        <v>59</v>
      </c>
      <c r="C12" s="2" t="s">
        <v>64</v>
      </c>
      <c r="D12" s="1">
        <v>2</v>
      </c>
      <c r="E12" s="1">
        <v>178</v>
      </c>
      <c r="F12" s="1">
        <v>4</v>
      </c>
      <c r="G12" s="1">
        <v>26</v>
      </c>
      <c r="H12" s="1">
        <v>208</v>
      </c>
      <c r="I12" s="5">
        <f t="shared" si="0"/>
        <v>85.57692307692308</v>
      </c>
      <c r="J12" s="5">
        <f t="shared" si="1"/>
        <v>1.9230769230769231</v>
      </c>
      <c r="K12" s="5">
        <f t="shared" si="2"/>
        <v>12.5</v>
      </c>
    </row>
    <row r="13" spans="1:11" s="3" customFormat="1">
      <c r="A13" s="1">
        <v>2012</v>
      </c>
      <c r="B13" s="2" t="s">
        <v>59</v>
      </c>
      <c r="C13" s="2" t="s">
        <v>64</v>
      </c>
      <c r="D13" s="1">
        <v>3</v>
      </c>
      <c r="E13" s="1">
        <v>259</v>
      </c>
      <c r="F13" s="1">
        <v>33</v>
      </c>
      <c r="G13" s="1">
        <v>74</v>
      </c>
      <c r="H13" s="1">
        <v>366</v>
      </c>
      <c r="I13" s="5">
        <f t="shared" si="0"/>
        <v>70.765027322404379</v>
      </c>
      <c r="J13" s="5">
        <f t="shared" si="1"/>
        <v>9.0163934426229506</v>
      </c>
      <c r="K13" s="5">
        <f t="shared" si="2"/>
        <v>20.218579234972676</v>
      </c>
    </row>
    <row r="14" spans="1:11" s="3" customFormat="1">
      <c r="A14" s="1">
        <v>2012</v>
      </c>
      <c r="B14" s="2" t="s">
        <v>59</v>
      </c>
      <c r="C14" s="2" t="s">
        <v>64</v>
      </c>
      <c r="D14" s="1">
        <v>4</v>
      </c>
      <c r="E14" s="1">
        <v>715</v>
      </c>
      <c r="F14" s="1">
        <v>132</v>
      </c>
      <c r="G14" s="1">
        <v>159</v>
      </c>
      <c r="H14" s="1">
        <v>1006</v>
      </c>
      <c r="I14" s="5">
        <f t="shared" si="0"/>
        <v>71.07355864811133</v>
      </c>
      <c r="J14" s="5">
        <f t="shared" si="1"/>
        <v>13.121272365805169</v>
      </c>
      <c r="K14" s="5">
        <f t="shared" si="2"/>
        <v>15.805168986083499</v>
      </c>
    </row>
    <row r="15" spans="1:11" s="3" customFormat="1">
      <c r="A15" s="1">
        <v>2012</v>
      </c>
      <c r="B15" s="2" t="s">
        <v>59</v>
      </c>
      <c r="C15" s="2" t="s">
        <v>65</v>
      </c>
      <c r="D15" s="1">
        <v>1</v>
      </c>
      <c r="E15" s="1">
        <v>217</v>
      </c>
      <c r="F15" s="1">
        <v>60</v>
      </c>
      <c r="G15" s="1">
        <v>60</v>
      </c>
      <c r="H15" s="1">
        <v>337</v>
      </c>
      <c r="I15" s="5">
        <f t="shared" si="0"/>
        <v>64.39169139465875</v>
      </c>
      <c r="J15" s="5">
        <f t="shared" si="1"/>
        <v>17.804154302670621</v>
      </c>
      <c r="K15" s="5">
        <f t="shared" si="2"/>
        <v>17.804154302670621</v>
      </c>
    </row>
    <row r="16" spans="1:11" s="3" customFormat="1">
      <c r="A16" s="1">
        <v>2012</v>
      </c>
      <c r="B16" s="2" t="s">
        <v>59</v>
      </c>
      <c r="C16" s="2" t="s">
        <v>65</v>
      </c>
      <c r="D16" s="1">
        <v>2</v>
      </c>
      <c r="E16" s="1">
        <v>192</v>
      </c>
      <c r="F16" s="1">
        <v>50</v>
      </c>
      <c r="G16" s="1">
        <v>54</v>
      </c>
      <c r="H16" s="1">
        <v>296</v>
      </c>
      <c r="I16" s="5">
        <f t="shared" si="0"/>
        <v>64.86486486486487</v>
      </c>
      <c r="J16" s="5">
        <f t="shared" si="1"/>
        <v>16.891891891891891</v>
      </c>
      <c r="K16" s="5">
        <f t="shared" si="2"/>
        <v>18.243243243243242</v>
      </c>
    </row>
    <row r="17" spans="1:11" s="3" customFormat="1">
      <c r="A17" s="1">
        <v>2012</v>
      </c>
      <c r="B17" s="2" t="s">
        <v>59</v>
      </c>
      <c r="C17" s="2" t="s">
        <v>65</v>
      </c>
      <c r="D17" s="1">
        <v>3</v>
      </c>
      <c r="E17" s="1">
        <v>223</v>
      </c>
      <c r="F17" s="1">
        <v>80</v>
      </c>
      <c r="G17" s="1">
        <v>99</v>
      </c>
      <c r="H17" s="1">
        <v>402</v>
      </c>
      <c r="I17" s="5">
        <f t="shared" si="0"/>
        <v>55.472636815920396</v>
      </c>
      <c r="J17" s="5">
        <f t="shared" si="1"/>
        <v>19.900497512437809</v>
      </c>
      <c r="K17" s="5">
        <f t="shared" si="2"/>
        <v>24.626865671641792</v>
      </c>
    </row>
    <row r="18" spans="1:11" s="3" customFormat="1">
      <c r="A18" s="1">
        <v>2012</v>
      </c>
      <c r="B18" s="2" t="s">
        <v>59</v>
      </c>
      <c r="C18" s="2" t="s">
        <v>66</v>
      </c>
      <c r="D18" s="1">
        <v>1</v>
      </c>
      <c r="E18" s="1">
        <v>77</v>
      </c>
      <c r="F18" s="1">
        <v>22</v>
      </c>
      <c r="G18" s="1">
        <v>22</v>
      </c>
      <c r="H18" s="1">
        <v>121</v>
      </c>
      <c r="I18" s="5">
        <f t="shared" si="0"/>
        <v>63.636363636363633</v>
      </c>
      <c r="J18" s="5">
        <f t="shared" si="1"/>
        <v>18.181818181818183</v>
      </c>
      <c r="K18" s="5">
        <f t="shared" si="2"/>
        <v>18.181818181818183</v>
      </c>
    </row>
    <row r="19" spans="1:11" s="3" customFormat="1">
      <c r="A19" s="1">
        <v>2012</v>
      </c>
      <c r="B19" s="2" t="s">
        <v>59</v>
      </c>
      <c r="C19" s="2" t="s">
        <v>66</v>
      </c>
      <c r="D19" s="1">
        <v>2</v>
      </c>
      <c r="E19" s="1">
        <v>74</v>
      </c>
      <c r="F19" s="1">
        <v>18</v>
      </c>
      <c r="G19" s="1">
        <v>16</v>
      </c>
      <c r="H19" s="1">
        <v>108</v>
      </c>
      <c r="I19" s="5">
        <f t="shared" si="0"/>
        <v>68.518518518518519</v>
      </c>
      <c r="J19" s="5">
        <f t="shared" si="1"/>
        <v>16.666666666666668</v>
      </c>
      <c r="K19" s="5">
        <f t="shared" si="2"/>
        <v>14.814814814814815</v>
      </c>
    </row>
    <row r="20" spans="1:11" s="3" customFormat="1">
      <c r="A20" s="1">
        <v>2012</v>
      </c>
      <c r="B20" s="2" t="s">
        <v>59</v>
      </c>
      <c r="C20" s="2" t="s">
        <v>66</v>
      </c>
      <c r="D20" s="1">
        <v>3</v>
      </c>
      <c r="E20" s="1">
        <v>61</v>
      </c>
      <c r="F20" s="1">
        <v>16</v>
      </c>
      <c r="G20" s="1">
        <v>19</v>
      </c>
      <c r="H20" s="1">
        <v>96</v>
      </c>
      <c r="I20" s="5">
        <f t="shared" si="0"/>
        <v>63.541666666666664</v>
      </c>
      <c r="J20" s="5">
        <f t="shared" si="1"/>
        <v>16.666666666666668</v>
      </c>
      <c r="K20" s="5">
        <f t="shared" si="2"/>
        <v>19.791666666666668</v>
      </c>
    </row>
    <row r="21" spans="1:11" s="3" customFormat="1">
      <c r="A21" s="1">
        <v>2012</v>
      </c>
      <c r="B21" s="2" t="s">
        <v>59</v>
      </c>
      <c r="C21" s="2" t="s">
        <v>67</v>
      </c>
      <c r="D21" s="1">
        <v>1</v>
      </c>
      <c r="E21" s="1">
        <v>81</v>
      </c>
      <c r="F21" s="1">
        <v>14</v>
      </c>
      <c r="G21" s="1">
        <v>5</v>
      </c>
      <c r="H21" s="1">
        <v>100</v>
      </c>
      <c r="I21" s="5">
        <f t="shared" si="0"/>
        <v>81</v>
      </c>
      <c r="J21" s="5">
        <f t="shared" si="1"/>
        <v>14</v>
      </c>
      <c r="K21" s="5">
        <f t="shared" si="2"/>
        <v>5</v>
      </c>
    </row>
    <row r="22" spans="1:11" s="3" customFormat="1">
      <c r="A22" s="1">
        <v>2012</v>
      </c>
      <c r="B22" s="2" t="s">
        <v>59</v>
      </c>
      <c r="C22" s="2" t="s">
        <v>67</v>
      </c>
      <c r="D22" s="1">
        <v>2</v>
      </c>
      <c r="E22" s="1">
        <v>45</v>
      </c>
      <c r="F22" s="1">
        <v>12</v>
      </c>
      <c r="G22" s="1">
        <v>6</v>
      </c>
      <c r="H22" s="1">
        <v>63</v>
      </c>
      <c r="I22" s="5">
        <f t="shared" si="0"/>
        <v>71.428571428571431</v>
      </c>
      <c r="J22" s="5">
        <f t="shared" si="1"/>
        <v>19.047619047619047</v>
      </c>
      <c r="K22" s="5">
        <f t="shared" si="2"/>
        <v>9.5238095238095237</v>
      </c>
    </row>
    <row r="23" spans="1:11" s="3" customFormat="1">
      <c r="A23" s="1">
        <v>2012</v>
      </c>
      <c r="B23" s="2" t="s">
        <v>59</v>
      </c>
      <c r="C23" s="2" t="s">
        <v>67</v>
      </c>
      <c r="D23" s="1">
        <v>3</v>
      </c>
      <c r="E23" s="1">
        <v>38</v>
      </c>
      <c r="F23" s="1">
        <v>5</v>
      </c>
      <c r="G23" s="1">
        <v>6</v>
      </c>
      <c r="H23" s="1">
        <v>49</v>
      </c>
      <c r="I23" s="5">
        <f t="shared" si="0"/>
        <v>77.551020408163268</v>
      </c>
      <c r="J23" s="5">
        <f t="shared" si="1"/>
        <v>10.204081632653061</v>
      </c>
      <c r="K23" s="5">
        <f t="shared" si="2"/>
        <v>12.244897959183673</v>
      </c>
    </row>
    <row r="24" spans="1:11" s="3" customFormat="1">
      <c r="A24" s="1">
        <v>2012</v>
      </c>
      <c r="B24" s="2" t="s">
        <v>59</v>
      </c>
      <c r="C24" s="2" t="s">
        <v>68</v>
      </c>
      <c r="D24" s="1">
        <v>1</v>
      </c>
      <c r="E24" s="1">
        <v>25</v>
      </c>
      <c r="F24" s="1">
        <v>15</v>
      </c>
      <c r="G24" s="1">
        <v>9</v>
      </c>
      <c r="H24" s="1">
        <v>49</v>
      </c>
      <c r="I24" s="5">
        <f t="shared" si="0"/>
        <v>51.020408163265309</v>
      </c>
      <c r="J24" s="5">
        <f t="shared" si="1"/>
        <v>30.612244897959183</v>
      </c>
      <c r="K24" s="5">
        <f t="shared" si="2"/>
        <v>18.367346938775512</v>
      </c>
    </row>
    <row r="25" spans="1:11" s="3" customFormat="1">
      <c r="A25" s="1">
        <v>2012</v>
      </c>
      <c r="B25" s="2" t="s">
        <v>59</v>
      </c>
      <c r="C25" s="2" t="s">
        <v>68</v>
      </c>
      <c r="D25" s="1">
        <v>2</v>
      </c>
      <c r="E25" s="1">
        <v>14</v>
      </c>
      <c r="F25" s="1">
        <v>24</v>
      </c>
      <c r="G25" s="1">
        <v>7</v>
      </c>
      <c r="H25" s="1">
        <v>45</v>
      </c>
      <c r="I25" s="5">
        <f t="shared" si="0"/>
        <v>31.111111111111111</v>
      </c>
      <c r="J25" s="5">
        <f t="shared" si="1"/>
        <v>53.333333333333336</v>
      </c>
      <c r="K25" s="5">
        <f t="shared" si="2"/>
        <v>15.555555555555555</v>
      </c>
    </row>
    <row r="26" spans="1:11" s="3" customFormat="1">
      <c r="A26" s="1">
        <v>2012</v>
      </c>
      <c r="B26" s="2" t="s">
        <v>59</v>
      </c>
      <c r="C26" s="2" t="s">
        <v>68</v>
      </c>
      <c r="D26" s="1">
        <v>3</v>
      </c>
      <c r="E26" s="1">
        <v>19</v>
      </c>
      <c r="F26" s="1">
        <v>23</v>
      </c>
      <c r="G26" s="1">
        <v>3</v>
      </c>
      <c r="H26" s="1">
        <v>45</v>
      </c>
      <c r="I26" s="5">
        <f t="shared" si="0"/>
        <v>42.222222222222221</v>
      </c>
      <c r="J26" s="5">
        <f t="shared" si="1"/>
        <v>51.111111111111114</v>
      </c>
      <c r="K26" s="5">
        <f t="shared" si="2"/>
        <v>6.666666666666667</v>
      </c>
    </row>
    <row r="27" spans="1:11" s="3" customFormat="1">
      <c r="A27" s="1">
        <v>2012</v>
      </c>
      <c r="B27" s="2" t="s">
        <v>59</v>
      </c>
      <c r="C27" s="2" t="s">
        <v>68</v>
      </c>
      <c r="D27" s="1">
        <v>4</v>
      </c>
      <c r="E27" s="1">
        <v>11</v>
      </c>
      <c r="F27" s="1">
        <v>6</v>
      </c>
      <c r="G27" s="1">
        <v>29</v>
      </c>
      <c r="H27" s="1">
        <v>46</v>
      </c>
      <c r="I27" s="5">
        <f t="shared" si="0"/>
        <v>23.913043478260871</v>
      </c>
      <c r="J27" s="5">
        <f t="shared" si="1"/>
        <v>13.043478260869565</v>
      </c>
      <c r="K27" s="5">
        <f t="shared" si="2"/>
        <v>63.043478260869563</v>
      </c>
    </row>
    <row r="28" spans="1:11" s="3" customFormat="1">
      <c r="A28" s="1">
        <v>2012</v>
      </c>
      <c r="B28" s="2" t="s">
        <v>59</v>
      </c>
      <c r="C28" s="2" t="s">
        <v>69</v>
      </c>
      <c r="D28" s="1">
        <v>1</v>
      </c>
      <c r="E28" s="1">
        <v>56</v>
      </c>
      <c r="F28" s="1">
        <v>11</v>
      </c>
      <c r="G28" s="1">
        <v>11</v>
      </c>
      <c r="H28" s="1">
        <v>78</v>
      </c>
      <c r="I28" s="5">
        <f t="shared" si="0"/>
        <v>71.794871794871796</v>
      </c>
      <c r="J28" s="5">
        <f t="shared" si="1"/>
        <v>14.102564102564102</v>
      </c>
      <c r="K28" s="5">
        <f t="shared" si="2"/>
        <v>14.102564102564102</v>
      </c>
    </row>
    <row r="29" spans="1:11" s="3" customFormat="1">
      <c r="A29" s="1">
        <v>2012</v>
      </c>
      <c r="B29" s="2" t="s">
        <v>59</v>
      </c>
      <c r="C29" s="2" t="s">
        <v>69</v>
      </c>
      <c r="D29" s="1">
        <v>2</v>
      </c>
      <c r="E29" s="1">
        <v>56</v>
      </c>
      <c r="F29" s="1">
        <v>17</v>
      </c>
      <c r="G29" s="1">
        <v>11</v>
      </c>
      <c r="H29" s="1">
        <v>84</v>
      </c>
      <c r="I29" s="5">
        <f t="shared" si="0"/>
        <v>66.666666666666671</v>
      </c>
      <c r="J29" s="5">
        <f t="shared" si="1"/>
        <v>20.238095238095237</v>
      </c>
      <c r="K29" s="5">
        <f t="shared" si="2"/>
        <v>13.095238095238095</v>
      </c>
    </row>
    <row r="30" spans="1:11" s="3" customFormat="1">
      <c r="A30" s="1">
        <v>2012</v>
      </c>
      <c r="B30" s="2" t="s">
        <v>59</v>
      </c>
      <c r="C30" s="2" t="s">
        <v>69</v>
      </c>
      <c r="D30" s="1">
        <v>3</v>
      </c>
      <c r="E30" s="1">
        <v>45</v>
      </c>
      <c r="F30" s="1">
        <v>13</v>
      </c>
      <c r="G30" s="1">
        <v>16</v>
      </c>
      <c r="H30" s="1">
        <v>74</v>
      </c>
      <c r="I30" s="5">
        <f t="shared" si="0"/>
        <v>60.810810810810814</v>
      </c>
      <c r="J30" s="5">
        <f t="shared" si="1"/>
        <v>17.567567567567568</v>
      </c>
      <c r="K30" s="5">
        <f t="shared" si="2"/>
        <v>21.621621621621621</v>
      </c>
    </row>
    <row r="31" spans="1:11" s="3" customFormat="1">
      <c r="A31" s="1">
        <v>2012</v>
      </c>
      <c r="B31" s="2" t="s">
        <v>59</v>
      </c>
      <c r="C31" s="2" t="s">
        <v>69</v>
      </c>
      <c r="D31" s="1">
        <v>4</v>
      </c>
      <c r="E31" s="1">
        <v>42</v>
      </c>
      <c r="F31" s="1">
        <v>23</v>
      </c>
      <c r="G31" s="1">
        <v>43</v>
      </c>
      <c r="H31" s="1">
        <v>108</v>
      </c>
      <c r="I31" s="5">
        <f t="shared" si="0"/>
        <v>38.888888888888886</v>
      </c>
      <c r="J31" s="5">
        <f t="shared" si="1"/>
        <v>21.296296296296298</v>
      </c>
      <c r="K31" s="5">
        <f t="shared" si="2"/>
        <v>39.814814814814817</v>
      </c>
    </row>
    <row r="32" spans="1:11" s="3" customFormat="1">
      <c r="A32" s="1">
        <v>2012</v>
      </c>
      <c r="B32" s="2" t="s">
        <v>59</v>
      </c>
      <c r="C32" s="2" t="s">
        <v>70</v>
      </c>
      <c r="D32" s="1">
        <v>1</v>
      </c>
      <c r="E32" s="1">
        <v>70</v>
      </c>
      <c r="F32" s="1">
        <v>15</v>
      </c>
      <c r="G32" s="1">
        <v>26</v>
      </c>
      <c r="H32" s="1">
        <v>111</v>
      </c>
      <c r="I32" s="5">
        <f t="shared" si="0"/>
        <v>63.063063063063062</v>
      </c>
      <c r="J32" s="5">
        <f t="shared" si="1"/>
        <v>13.513513513513514</v>
      </c>
      <c r="K32" s="5">
        <f t="shared" si="2"/>
        <v>23.423423423423422</v>
      </c>
    </row>
    <row r="33" spans="1:11" s="3" customFormat="1">
      <c r="A33" s="1">
        <v>2012</v>
      </c>
      <c r="B33" s="2" t="s">
        <v>59</v>
      </c>
      <c r="C33" s="2" t="s">
        <v>70</v>
      </c>
      <c r="D33" s="1">
        <v>2</v>
      </c>
      <c r="E33" s="1">
        <v>47</v>
      </c>
      <c r="F33" s="1">
        <v>21</v>
      </c>
      <c r="G33" s="1">
        <v>24</v>
      </c>
      <c r="H33" s="1">
        <v>92</v>
      </c>
      <c r="I33" s="5">
        <f t="shared" si="0"/>
        <v>51.086956521739133</v>
      </c>
      <c r="J33" s="5">
        <f t="shared" si="1"/>
        <v>22.826086956521738</v>
      </c>
      <c r="K33" s="5">
        <f t="shared" si="2"/>
        <v>26.086956521739129</v>
      </c>
    </row>
    <row r="34" spans="1:11" s="3" customFormat="1">
      <c r="A34" s="1">
        <v>2012</v>
      </c>
      <c r="B34" s="2" t="s">
        <v>59</v>
      </c>
      <c r="C34" s="2" t="s">
        <v>70</v>
      </c>
      <c r="D34" s="1">
        <v>3</v>
      </c>
      <c r="E34" s="1">
        <v>39</v>
      </c>
      <c r="F34" s="1">
        <v>29</v>
      </c>
      <c r="G34" s="1">
        <v>27</v>
      </c>
      <c r="H34" s="1">
        <v>95</v>
      </c>
      <c r="I34" s="5">
        <f t="shared" si="0"/>
        <v>41.05263157894737</v>
      </c>
      <c r="J34" s="5">
        <f t="shared" si="1"/>
        <v>30.526315789473685</v>
      </c>
      <c r="K34" s="5">
        <f t="shared" si="2"/>
        <v>28.421052631578949</v>
      </c>
    </row>
    <row r="35" spans="1:11" s="3" customFormat="1">
      <c r="A35" s="1">
        <v>2012</v>
      </c>
      <c r="B35" s="2" t="s">
        <v>59</v>
      </c>
      <c r="C35" s="2" t="s">
        <v>70</v>
      </c>
      <c r="D35" s="1">
        <v>4</v>
      </c>
      <c r="E35" s="1">
        <v>4</v>
      </c>
      <c r="F35" s="1">
        <v>3</v>
      </c>
      <c r="G35" s="1">
        <v>0</v>
      </c>
      <c r="H35" s="1">
        <v>7</v>
      </c>
      <c r="I35" s="5">
        <f t="shared" si="0"/>
        <v>57.142857142857146</v>
      </c>
      <c r="J35" s="5">
        <f t="shared" si="1"/>
        <v>42.857142857142854</v>
      </c>
      <c r="K35" s="5">
        <f t="shared" si="2"/>
        <v>0</v>
      </c>
    </row>
    <row r="36" spans="1:11" s="3" customFormat="1">
      <c r="A36" s="1">
        <v>2012</v>
      </c>
      <c r="B36" s="2" t="s">
        <v>59</v>
      </c>
      <c r="C36" s="2" t="s">
        <v>71</v>
      </c>
      <c r="D36" s="1">
        <v>1</v>
      </c>
      <c r="E36" s="1">
        <v>58</v>
      </c>
      <c r="F36" s="1">
        <v>11</v>
      </c>
      <c r="G36" s="1">
        <v>20</v>
      </c>
      <c r="H36" s="1">
        <v>89</v>
      </c>
      <c r="I36" s="5">
        <f t="shared" si="0"/>
        <v>65.168539325842701</v>
      </c>
      <c r="J36" s="5">
        <f t="shared" si="1"/>
        <v>12.359550561797754</v>
      </c>
      <c r="K36" s="5">
        <f t="shared" si="2"/>
        <v>22.471910112359552</v>
      </c>
    </row>
    <row r="37" spans="1:11" s="3" customFormat="1">
      <c r="A37" s="1">
        <v>2012</v>
      </c>
      <c r="B37" s="2" t="s">
        <v>59</v>
      </c>
      <c r="C37" s="2" t="s">
        <v>71</v>
      </c>
      <c r="D37" s="1">
        <v>2</v>
      </c>
      <c r="E37" s="1">
        <v>36</v>
      </c>
      <c r="F37" s="1">
        <v>11</v>
      </c>
      <c r="G37" s="1">
        <v>14</v>
      </c>
      <c r="H37" s="1">
        <v>61</v>
      </c>
      <c r="I37" s="5">
        <f t="shared" si="0"/>
        <v>59.016393442622949</v>
      </c>
      <c r="J37" s="5">
        <f t="shared" si="1"/>
        <v>18.032786885245901</v>
      </c>
      <c r="K37" s="5">
        <f t="shared" si="2"/>
        <v>22.950819672131146</v>
      </c>
    </row>
    <row r="38" spans="1:11" s="3" customFormat="1">
      <c r="A38" s="1">
        <v>2012</v>
      </c>
      <c r="B38" s="2" t="s">
        <v>59</v>
      </c>
      <c r="C38" s="2" t="s">
        <v>71</v>
      </c>
      <c r="D38" s="1">
        <v>3</v>
      </c>
      <c r="E38" s="1">
        <v>27</v>
      </c>
      <c r="F38" s="1">
        <v>10</v>
      </c>
      <c r="G38" s="1">
        <v>23</v>
      </c>
      <c r="H38" s="1">
        <v>60</v>
      </c>
      <c r="I38" s="5">
        <f t="shared" si="0"/>
        <v>45</v>
      </c>
      <c r="J38" s="5">
        <f t="shared" si="1"/>
        <v>16.666666666666668</v>
      </c>
      <c r="K38" s="5">
        <f t="shared" si="2"/>
        <v>38.333333333333336</v>
      </c>
    </row>
    <row r="39" spans="1:11" s="3" customFormat="1">
      <c r="A39" s="1">
        <v>2012</v>
      </c>
      <c r="B39" s="2" t="s">
        <v>59</v>
      </c>
      <c r="C39" s="2" t="s">
        <v>71</v>
      </c>
      <c r="D39" s="1">
        <v>4</v>
      </c>
      <c r="E39" s="1">
        <v>32</v>
      </c>
      <c r="F39" s="1">
        <v>17</v>
      </c>
      <c r="G39" s="1">
        <v>48</v>
      </c>
      <c r="H39" s="1">
        <v>97</v>
      </c>
      <c r="I39" s="5">
        <f t="shared" si="0"/>
        <v>32.989690721649481</v>
      </c>
      <c r="J39" s="5">
        <f t="shared" si="1"/>
        <v>17.52577319587629</v>
      </c>
      <c r="K39" s="5">
        <f t="shared" si="2"/>
        <v>49.484536082474229</v>
      </c>
    </row>
    <row r="40" spans="1:11" s="3" customFormat="1">
      <c r="A40" s="1">
        <v>2012</v>
      </c>
      <c r="B40" s="2" t="s">
        <v>59</v>
      </c>
      <c r="C40" s="2" t="s">
        <v>72</v>
      </c>
      <c r="D40" s="1">
        <v>1</v>
      </c>
      <c r="E40" s="1">
        <v>78</v>
      </c>
      <c r="F40" s="1">
        <v>10</v>
      </c>
      <c r="G40" s="1">
        <v>2</v>
      </c>
      <c r="H40" s="1">
        <v>90</v>
      </c>
      <c r="I40" s="5">
        <f t="shared" si="0"/>
        <v>86.666666666666671</v>
      </c>
      <c r="J40" s="5">
        <f t="shared" si="1"/>
        <v>11.111111111111111</v>
      </c>
      <c r="K40" s="5">
        <f t="shared" si="2"/>
        <v>2.2222222222222223</v>
      </c>
    </row>
    <row r="41" spans="1:11" s="3" customFormat="1">
      <c r="A41" s="1">
        <v>2012</v>
      </c>
      <c r="B41" s="2" t="s">
        <v>59</v>
      </c>
      <c r="C41" s="2" t="s">
        <v>72</v>
      </c>
      <c r="D41" s="1">
        <v>2</v>
      </c>
      <c r="E41" s="1">
        <v>94</v>
      </c>
      <c r="F41" s="1">
        <v>10</v>
      </c>
      <c r="G41" s="1">
        <v>16</v>
      </c>
      <c r="H41" s="1">
        <v>120</v>
      </c>
      <c r="I41" s="5">
        <f t="shared" si="0"/>
        <v>78.333333333333329</v>
      </c>
      <c r="J41" s="5">
        <f t="shared" si="1"/>
        <v>8.3333333333333339</v>
      </c>
      <c r="K41" s="5">
        <f t="shared" si="2"/>
        <v>13.333333333333334</v>
      </c>
    </row>
    <row r="42" spans="1:11" s="3" customFormat="1">
      <c r="A42" s="1">
        <v>2012</v>
      </c>
      <c r="B42" s="2" t="s">
        <v>59</v>
      </c>
      <c r="C42" s="2" t="s">
        <v>72</v>
      </c>
      <c r="D42" s="1">
        <v>3</v>
      </c>
      <c r="E42" s="1">
        <v>78</v>
      </c>
      <c r="F42" s="1">
        <v>14</v>
      </c>
      <c r="G42" s="1">
        <v>10</v>
      </c>
      <c r="H42" s="1">
        <v>102</v>
      </c>
      <c r="I42" s="5">
        <f t="shared" si="0"/>
        <v>76.470588235294116</v>
      </c>
      <c r="J42" s="5">
        <f t="shared" si="1"/>
        <v>13.725490196078431</v>
      </c>
      <c r="K42" s="5">
        <f t="shared" si="2"/>
        <v>9.8039215686274517</v>
      </c>
    </row>
    <row r="43" spans="1:11" s="3" customFormat="1">
      <c r="A43" s="1">
        <v>2012</v>
      </c>
      <c r="B43" s="2" t="s">
        <v>59</v>
      </c>
      <c r="C43" s="2" t="s">
        <v>73</v>
      </c>
      <c r="D43" s="1">
        <v>1</v>
      </c>
      <c r="E43" s="1">
        <v>94</v>
      </c>
      <c r="F43" s="1">
        <v>9</v>
      </c>
      <c r="G43" s="1">
        <v>34</v>
      </c>
      <c r="H43" s="1">
        <v>137</v>
      </c>
      <c r="I43" s="5">
        <f t="shared" si="0"/>
        <v>68.613138686131393</v>
      </c>
      <c r="J43" s="5">
        <f t="shared" si="1"/>
        <v>6.5693430656934311</v>
      </c>
      <c r="K43" s="5">
        <f t="shared" si="2"/>
        <v>24.817518248175183</v>
      </c>
    </row>
    <row r="44" spans="1:11" s="3" customFormat="1">
      <c r="A44" s="1">
        <v>2012</v>
      </c>
      <c r="B44" s="2" t="s">
        <v>59</v>
      </c>
      <c r="C44" s="2" t="s">
        <v>73</v>
      </c>
      <c r="D44" s="1">
        <v>2</v>
      </c>
      <c r="E44" s="1">
        <v>96</v>
      </c>
      <c r="F44" s="1">
        <v>9</v>
      </c>
      <c r="G44" s="1">
        <v>9</v>
      </c>
      <c r="H44" s="1">
        <v>114</v>
      </c>
      <c r="I44" s="5">
        <f t="shared" si="0"/>
        <v>84.21052631578948</v>
      </c>
      <c r="J44" s="5">
        <f t="shared" si="1"/>
        <v>7.8947368421052628</v>
      </c>
      <c r="K44" s="5">
        <f t="shared" si="2"/>
        <v>7.8947368421052628</v>
      </c>
    </row>
    <row r="45" spans="1:11" s="3" customFormat="1">
      <c r="A45" s="1">
        <v>2012</v>
      </c>
      <c r="B45" s="2" t="s">
        <v>59</v>
      </c>
      <c r="C45" s="2" t="s">
        <v>73</v>
      </c>
      <c r="D45" s="1">
        <v>3</v>
      </c>
      <c r="E45" s="1">
        <v>82</v>
      </c>
      <c r="F45" s="1">
        <v>9</v>
      </c>
      <c r="G45" s="1">
        <v>25</v>
      </c>
      <c r="H45" s="1">
        <v>116</v>
      </c>
      <c r="I45" s="5">
        <f t="shared" si="0"/>
        <v>70.689655172413794</v>
      </c>
      <c r="J45" s="5">
        <f t="shared" si="1"/>
        <v>7.7586206896551726</v>
      </c>
      <c r="K45" s="5">
        <f t="shared" si="2"/>
        <v>21.551724137931036</v>
      </c>
    </row>
    <row r="46" spans="1:11" s="3" customFormat="1">
      <c r="A46" s="1">
        <v>2012</v>
      </c>
      <c r="B46" s="2" t="s">
        <v>59</v>
      </c>
      <c r="C46" s="2" t="s">
        <v>74</v>
      </c>
      <c r="D46" s="1">
        <v>1</v>
      </c>
      <c r="E46" s="1">
        <v>143</v>
      </c>
      <c r="F46" s="1">
        <v>33</v>
      </c>
      <c r="G46" s="1">
        <v>15</v>
      </c>
      <c r="H46" s="1">
        <v>191</v>
      </c>
      <c r="I46" s="5">
        <f t="shared" si="0"/>
        <v>74.869109947643977</v>
      </c>
      <c r="J46" s="5">
        <f t="shared" si="1"/>
        <v>17.277486910994764</v>
      </c>
      <c r="K46" s="5">
        <f t="shared" si="2"/>
        <v>7.8534031413612562</v>
      </c>
    </row>
    <row r="47" spans="1:11" s="3" customFormat="1">
      <c r="A47" s="1">
        <v>2012</v>
      </c>
      <c r="B47" s="2" t="s">
        <v>59</v>
      </c>
      <c r="C47" s="2" t="s">
        <v>74</v>
      </c>
      <c r="D47" s="1">
        <v>2</v>
      </c>
      <c r="E47" s="1">
        <v>103</v>
      </c>
      <c r="F47" s="1">
        <v>32</v>
      </c>
      <c r="G47" s="1">
        <v>11</v>
      </c>
      <c r="H47" s="1">
        <v>146</v>
      </c>
      <c r="I47" s="5">
        <f t="shared" si="0"/>
        <v>70.547945205479451</v>
      </c>
      <c r="J47" s="5">
        <f t="shared" si="1"/>
        <v>21.917808219178081</v>
      </c>
      <c r="K47" s="5">
        <f t="shared" si="2"/>
        <v>7.5342465753424657</v>
      </c>
    </row>
    <row r="48" spans="1:11" s="3" customFormat="1">
      <c r="A48" s="1">
        <v>2012</v>
      </c>
      <c r="B48" s="2" t="s">
        <v>59</v>
      </c>
      <c r="C48" s="2" t="s">
        <v>74</v>
      </c>
      <c r="D48" s="1">
        <v>3</v>
      </c>
      <c r="E48" s="1">
        <v>47</v>
      </c>
      <c r="F48" s="1">
        <v>8</v>
      </c>
      <c r="G48" s="1">
        <v>4</v>
      </c>
      <c r="H48" s="1">
        <v>59</v>
      </c>
      <c r="I48" s="5">
        <f t="shared" si="0"/>
        <v>79.66101694915254</v>
      </c>
      <c r="J48" s="5">
        <f t="shared" si="1"/>
        <v>13.559322033898304</v>
      </c>
      <c r="K48" s="5">
        <f t="shared" si="2"/>
        <v>6.7796610169491522</v>
      </c>
    </row>
    <row r="49" spans="1:11" s="3" customFormat="1">
      <c r="A49" s="1">
        <v>2012</v>
      </c>
      <c r="B49" s="2" t="s">
        <v>59</v>
      </c>
      <c r="C49" s="2" t="s">
        <v>100</v>
      </c>
      <c r="D49" s="1">
        <v>3</v>
      </c>
      <c r="E49" s="1">
        <v>5</v>
      </c>
      <c r="F49" s="1">
        <v>3</v>
      </c>
      <c r="G49" s="1">
        <v>4</v>
      </c>
      <c r="H49" s="1">
        <v>12</v>
      </c>
      <c r="I49" s="5">
        <f t="shared" si="0"/>
        <v>41.666666666666664</v>
      </c>
      <c r="J49" s="5">
        <f t="shared" si="1"/>
        <v>25</v>
      </c>
      <c r="K49" s="5">
        <f t="shared" si="2"/>
        <v>33.333333333333336</v>
      </c>
    </row>
    <row r="50" spans="1:11" s="3" customFormat="1">
      <c r="A50" s="1">
        <v>2012</v>
      </c>
      <c r="B50" s="2" t="s">
        <v>59</v>
      </c>
      <c r="C50" s="2" t="s">
        <v>100</v>
      </c>
      <c r="D50" s="1">
        <v>4</v>
      </c>
      <c r="E50" s="1">
        <v>21</v>
      </c>
      <c r="F50" s="1">
        <v>4</v>
      </c>
      <c r="G50" s="1">
        <v>8</v>
      </c>
      <c r="H50" s="1">
        <v>33</v>
      </c>
      <c r="I50" s="5">
        <f t="shared" si="0"/>
        <v>63.636363636363633</v>
      </c>
      <c r="J50" s="5">
        <f t="shared" si="1"/>
        <v>12.121212121212121</v>
      </c>
      <c r="K50" s="5">
        <f t="shared" si="2"/>
        <v>24.242424242424242</v>
      </c>
    </row>
    <row r="51" spans="1:11" s="3" customFormat="1">
      <c r="A51" s="1">
        <v>2012</v>
      </c>
      <c r="B51" s="2" t="s">
        <v>59</v>
      </c>
      <c r="C51" s="2" t="s">
        <v>97</v>
      </c>
      <c r="D51" s="1">
        <v>1</v>
      </c>
      <c r="E51" s="1">
        <v>47</v>
      </c>
      <c r="F51" s="1">
        <v>6</v>
      </c>
      <c r="G51" s="1">
        <v>2</v>
      </c>
      <c r="H51" s="1">
        <v>55</v>
      </c>
      <c r="I51" s="5">
        <f t="shared" si="0"/>
        <v>85.454545454545453</v>
      </c>
      <c r="J51" s="5">
        <f t="shared" si="1"/>
        <v>10.909090909090908</v>
      </c>
      <c r="K51" s="5">
        <f t="shared" si="2"/>
        <v>3.6363636363636362</v>
      </c>
    </row>
    <row r="52" spans="1:11" s="3" customFormat="1">
      <c r="A52" s="1">
        <v>2012</v>
      </c>
      <c r="B52" s="2" t="s">
        <v>59</v>
      </c>
      <c r="C52" s="2" t="s">
        <v>75</v>
      </c>
      <c r="D52" s="1">
        <v>1</v>
      </c>
      <c r="E52" s="1">
        <v>112</v>
      </c>
      <c r="F52" s="1">
        <v>5</v>
      </c>
      <c r="G52" s="1">
        <v>19</v>
      </c>
      <c r="H52" s="1">
        <v>136</v>
      </c>
      <c r="I52" s="5">
        <f t="shared" si="0"/>
        <v>82.352941176470594</v>
      </c>
      <c r="J52" s="5">
        <f t="shared" si="1"/>
        <v>3.6764705882352939</v>
      </c>
      <c r="K52" s="5">
        <f t="shared" si="2"/>
        <v>13.970588235294118</v>
      </c>
    </row>
    <row r="53" spans="1:11" s="3" customFormat="1">
      <c r="A53" s="1">
        <v>2012</v>
      </c>
      <c r="B53" s="2" t="s">
        <v>59</v>
      </c>
      <c r="C53" s="2" t="s">
        <v>75</v>
      </c>
      <c r="D53" s="1">
        <v>2</v>
      </c>
      <c r="E53" s="1">
        <v>108</v>
      </c>
      <c r="F53" s="1">
        <v>14</v>
      </c>
      <c r="G53" s="1">
        <v>17</v>
      </c>
      <c r="H53" s="1">
        <v>139</v>
      </c>
      <c r="I53" s="5">
        <f t="shared" si="0"/>
        <v>77.697841726618705</v>
      </c>
      <c r="J53" s="5">
        <f t="shared" si="1"/>
        <v>10.071942446043165</v>
      </c>
      <c r="K53" s="5">
        <f t="shared" si="2"/>
        <v>12.23021582733813</v>
      </c>
    </row>
    <row r="54" spans="1:11" s="3" customFormat="1">
      <c r="A54" s="1">
        <v>2012</v>
      </c>
      <c r="B54" s="2" t="s">
        <v>59</v>
      </c>
      <c r="C54" s="2" t="s">
        <v>75</v>
      </c>
      <c r="D54" s="1">
        <v>3</v>
      </c>
      <c r="E54" s="1">
        <v>126</v>
      </c>
      <c r="F54" s="1">
        <v>17</v>
      </c>
      <c r="G54" s="1">
        <v>22</v>
      </c>
      <c r="H54" s="1">
        <v>165</v>
      </c>
      <c r="I54" s="5">
        <f t="shared" si="0"/>
        <v>76.36363636363636</v>
      </c>
      <c r="J54" s="5">
        <f t="shared" si="1"/>
        <v>10.303030303030303</v>
      </c>
      <c r="K54" s="5">
        <f t="shared" si="2"/>
        <v>13.333333333333334</v>
      </c>
    </row>
    <row r="55" spans="1:11" s="3" customFormat="1">
      <c r="A55" s="1">
        <v>2012</v>
      </c>
      <c r="B55" s="2" t="s">
        <v>59</v>
      </c>
      <c r="C55" s="2" t="s">
        <v>76</v>
      </c>
      <c r="D55" s="1">
        <v>1</v>
      </c>
      <c r="E55" s="1">
        <v>51</v>
      </c>
      <c r="F55" s="1">
        <v>26</v>
      </c>
      <c r="G55" s="1">
        <v>6</v>
      </c>
      <c r="H55" s="1">
        <v>83</v>
      </c>
      <c r="I55" s="5">
        <f t="shared" si="0"/>
        <v>61.445783132530117</v>
      </c>
      <c r="J55" s="5">
        <f t="shared" si="1"/>
        <v>31.325301204819276</v>
      </c>
      <c r="K55" s="5">
        <f t="shared" si="2"/>
        <v>7.2289156626506026</v>
      </c>
    </row>
    <row r="56" spans="1:11" s="3" customFormat="1">
      <c r="A56" s="1">
        <v>2012</v>
      </c>
      <c r="B56" s="2" t="s">
        <v>59</v>
      </c>
      <c r="C56" s="2" t="s">
        <v>76</v>
      </c>
      <c r="D56" s="1">
        <v>2</v>
      </c>
      <c r="E56" s="1">
        <v>37</v>
      </c>
      <c r="F56" s="1">
        <v>17</v>
      </c>
      <c r="G56" s="1">
        <v>6</v>
      </c>
      <c r="H56" s="1">
        <v>60</v>
      </c>
      <c r="I56" s="5">
        <f t="shared" si="0"/>
        <v>61.666666666666664</v>
      </c>
      <c r="J56" s="5">
        <f t="shared" si="1"/>
        <v>28.333333333333332</v>
      </c>
      <c r="K56" s="5">
        <f t="shared" si="2"/>
        <v>10</v>
      </c>
    </row>
    <row r="57" spans="1:11" s="3" customFormat="1">
      <c r="A57" s="1">
        <v>2012</v>
      </c>
      <c r="B57" s="2" t="s">
        <v>59</v>
      </c>
      <c r="C57" s="2" t="s">
        <v>76</v>
      </c>
      <c r="D57" s="1">
        <v>3</v>
      </c>
      <c r="E57" s="1">
        <v>10</v>
      </c>
      <c r="F57" s="1">
        <v>8</v>
      </c>
      <c r="G57" s="1">
        <v>2</v>
      </c>
      <c r="H57" s="1">
        <v>20</v>
      </c>
      <c r="I57" s="5">
        <f t="shared" si="0"/>
        <v>50</v>
      </c>
      <c r="J57" s="5">
        <f t="shared" si="1"/>
        <v>40</v>
      </c>
      <c r="K57" s="5">
        <f t="shared" si="2"/>
        <v>10</v>
      </c>
    </row>
    <row r="58" spans="1:11" s="3" customFormat="1">
      <c r="A58" s="1">
        <v>2012</v>
      </c>
      <c r="B58" s="2" t="s">
        <v>59</v>
      </c>
      <c r="C58" s="2" t="s">
        <v>76</v>
      </c>
      <c r="D58" s="1">
        <v>4</v>
      </c>
      <c r="E58" s="1">
        <v>36</v>
      </c>
      <c r="F58" s="1">
        <v>27</v>
      </c>
      <c r="G58" s="1">
        <v>15</v>
      </c>
      <c r="H58" s="1">
        <v>78</v>
      </c>
      <c r="I58" s="5">
        <f t="shared" si="0"/>
        <v>46.153846153846153</v>
      </c>
      <c r="J58" s="5">
        <f t="shared" si="1"/>
        <v>34.615384615384613</v>
      </c>
      <c r="K58" s="5">
        <f t="shared" si="2"/>
        <v>19.23076923076923</v>
      </c>
    </row>
    <row r="59" spans="1:11" s="3" customFormat="1">
      <c r="A59" s="1">
        <v>2012</v>
      </c>
      <c r="B59" s="2" t="s">
        <v>59</v>
      </c>
      <c r="C59" s="2" t="s">
        <v>77</v>
      </c>
      <c r="D59" s="1">
        <v>1</v>
      </c>
      <c r="E59" s="1">
        <v>70</v>
      </c>
      <c r="F59" s="1">
        <v>5</v>
      </c>
      <c r="G59" s="1">
        <v>3</v>
      </c>
      <c r="H59" s="1">
        <v>78</v>
      </c>
      <c r="I59" s="5">
        <f t="shared" si="0"/>
        <v>89.743589743589737</v>
      </c>
      <c r="J59" s="5">
        <f t="shared" si="1"/>
        <v>6.4102564102564106</v>
      </c>
      <c r="K59" s="5">
        <f t="shared" si="2"/>
        <v>3.8461538461538463</v>
      </c>
    </row>
    <row r="60" spans="1:11" s="3" customFormat="1">
      <c r="A60" s="1">
        <v>2012</v>
      </c>
      <c r="B60" s="2" t="s">
        <v>59</v>
      </c>
      <c r="C60" s="2" t="s">
        <v>77</v>
      </c>
      <c r="D60" s="1">
        <v>2</v>
      </c>
      <c r="E60" s="1">
        <v>54</v>
      </c>
      <c r="F60" s="1">
        <v>6</v>
      </c>
      <c r="G60" s="1">
        <v>5</v>
      </c>
      <c r="H60" s="1">
        <v>65</v>
      </c>
      <c r="I60" s="5">
        <f t="shared" si="0"/>
        <v>83.07692307692308</v>
      </c>
      <c r="J60" s="5">
        <f t="shared" si="1"/>
        <v>9.2307692307692299</v>
      </c>
      <c r="K60" s="5">
        <f t="shared" si="2"/>
        <v>7.6923076923076925</v>
      </c>
    </row>
    <row r="61" spans="1:11" s="3" customFormat="1">
      <c r="A61" s="1">
        <v>2012</v>
      </c>
      <c r="B61" s="2" t="s">
        <v>59</v>
      </c>
      <c r="C61" s="2" t="s">
        <v>78</v>
      </c>
      <c r="D61" s="1">
        <v>1</v>
      </c>
      <c r="E61" s="1">
        <v>153</v>
      </c>
      <c r="F61" s="1">
        <v>12</v>
      </c>
      <c r="G61" s="1">
        <v>19</v>
      </c>
      <c r="H61" s="1">
        <v>184</v>
      </c>
      <c r="I61" s="5">
        <f t="shared" si="0"/>
        <v>83.152173913043484</v>
      </c>
      <c r="J61" s="5">
        <f t="shared" si="1"/>
        <v>6.5217391304347823</v>
      </c>
      <c r="K61" s="5">
        <f t="shared" si="2"/>
        <v>10.326086956521738</v>
      </c>
    </row>
    <row r="62" spans="1:11" s="3" customFormat="1">
      <c r="A62" s="1">
        <v>2012</v>
      </c>
      <c r="B62" s="2" t="s">
        <v>59</v>
      </c>
      <c r="C62" s="2" t="s">
        <v>78</v>
      </c>
      <c r="D62" s="1">
        <v>2</v>
      </c>
      <c r="E62" s="1">
        <v>113</v>
      </c>
      <c r="F62" s="1">
        <v>22</v>
      </c>
      <c r="G62" s="1">
        <v>19</v>
      </c>
      <c r="H62" s="1">
        <v>154</v>
      </c>
      <c r="I62" s="5">
        <f t="shared" si="0"/>
        <v>73.376623376623371</v>
      </c>
      <c r="J62" s="5">
        <f t="shared" si="1"/>
        <v>14.285714285714286</v>
      </c>
      <c r="K62" s="5">
        <f t="shared" si="2"/>
        <v>12.337662337662337</v>
      </c>
    </row>
    <row r="63" spans="1:11" s="3" customFormat="1">
      <c r="A63" s="1">
        <v>2012</v>
      </c>
      <c r="B63" s="2" t="s">
        <v>59</v>
      </c>
      <c r="C63" s="2" t="s">
        <v>78</v>
      </c>
      <c r="D63" s="1">
        <v>3</v>
      </c>
      <c r="E63" s="1">
        <v>97</v>
      </c>
      <c r="F63" s="1">
        <v>15</v>
      </c>
      <c r="G63" s="1">
        <v>10</v>
      </c>
      <c r="H63" s="1">
        <v>122</v>
      </c>
      <c r="I63" s="5">
        <f t="shared" si="0"/>
        <v>79.508196721311478</v>
      </c>
      <c r="J63" s="5">
        <f t="shared" si="1"/>
        <v>12.295081967213115</v>
      </c>
      <c r="K63" s="5">
        <f t="shared" si="2"/>
        <v>8.1967213114754092</v>
      </c>
    </row>
    <row r="64" spans="1:11" s="3" customFormat="1">
      <c r="A64" s="1">
        <v>2012</v>
      </c>
      <c r="B64" s="2" t="s">
        <v>59</v>
      </c>
      <c r="C64" s="2" t="s">
        <v>79</v>
      </c>
      <c r="D64" s="1">
        <v>1</v>
      </c>
      <c r="E64" s="1">
        <v>80</v>
      </c>
      <c r="F64" s="1">
        <v>8</v>
      </c>
      <c r="G64" s="1">
        <v>7</v>
      </c>
      <c r="H64" s="1">
        <v>95</v>
      </c>
      <c r="I64" s="5">
        <f t="shared" si="0"/>
        <v>84.21052631578948</v>
      </c>
      <c r="J64" s="5">
        <f t="shared" si="1"/>
        <v>8.4210526315789469</v>
      </c>
      <c r="K64" s="5">
        <f t="shared" si="2"/>
        <v>7.3684210526315788</v>
      </c>
    </row>
    <row r="65" spans="1:11" s="3" customFormat="1">
      <c r="A65" s="1">
        <v>2012</v>
      </c>
      <c r="B65" s="2" t="s">
        <v>59</v>
      </c>
      <c r="C65" s="2" t="s">
        <v>79</v>
      </c>
      <c r="D65" s="1">
        <v>2</v>
      </c>
      <c r="E65" s="1">
        <v>75</v>
      </c>
      <c r="F65" s="1">
        <v>13</v>
      </c>
      <c r="G65" s="1">
        <v>7</v>
      </c>
      <c r="H65" s="1">
        <v>95</v>
      </c>
      <c r="I65" s="5">
        <f t="shared" si="0"/>
        <v>78.94736842105263</v>
      </c>
      <c r="J65" s="5">
        <f t="shared" si="1"/>
        <v>13.684210526315789</v>
      </c>
      <c r="K65" s="5">
        <f t="shared" si="2"/>
        <v>7.3684210526315788</v>
      </c>
    </row>
    <row r="66" spans="1:11" s="3" customFormat="1">
      <c r="A66" s="1">
        <v>2012</v>
      </c>
      <c r="B66" s="2" t="s">
        <v>59</v>
      </c>
      <c r="C66" s="2" t="s">
        <v>79</v>
      </c>
      <c r="D66" s="1">
        <v>3</v>
      </c>
      <c r="E66" s="1">
        <v>43</v>
      </c>
      <c r="F66" s="1">
        <v>4</v>
      </c>
      <c r="G66" s="1">
        <v>5</v>
      </c>
      <c r="H66" s="1">
        <v>52</v>
      </c>
      <c r="I66" s="5">
        <f t="shared" ref="I66:I129" si="3">(E66*100)/H66</f>
        <v>82.692307692307693</v>
      </c>
      <c r="J66" s="5">
        <f t="shared" ref="J66:J129" si="4">(F66*100)/H66</f>
        <v>7.6923076923076925</v>
      </c>
      <c r="K66" s="5">
        <f t="shared" ref="K66:K129" si="5">(G66*100)/H66</f>
        <v>9.615384615384615</v>
      </c>
    </row>
    <row r="67" spans="1:11" s="3" customFormat="1">
      <c r="A67" s="1">
        <v>2012</v>
      </c>
      <c r="B67" s="2" t="s">
        <v>59</v>
      </c>
      <c r="C67" s="2" t="s">
        <v>79</v>
      </c>
      <c r="D67" s="1">
        <v>4</v>
      </c>
      <c r="E67" s="1">
        <v>11</v>
      </c>
      <c r="F67" s="1">
        <v>1</v>
      </c>
      <c r="G67" s="1">
        <v>1</v>
      </c>
      <c r="H67" s="1">
        <v>13</v>
      </c>
      <c r="I67" s="5">
        <f t="shared" si="3"/>
        <v>84.615384615384613</v>
      </c>
      <c r="J67" s="5">
        <f t="shared" si="4"/>
        <v>7.6923076923076925</v>
      </c>
      <c r="K67" s="5">
        <f t="shared" si="5"/>
        <v>7.6923076923076925</v>
      </c>
    </row>
    <row r="68" spans="1:11" s="3" customFormat="1">
      <c r="A68" s="1">
        <v>2012</v>
      </c>
      <c r="B68" s="2" t="s">
        <v>59</v>
      </c>
      <c r="C68" s="2" t="s">
        <v>80</v>
      </c>
      <c r="D68" s="1">
        <v>1</v>
      </c>
      <c r="E68" s="1">
        <v>150</v>
      </c>
      <c r="F68" s="1">
        <v>21</v>
      </c>
      <c r="G68" s="1">
        <v>23</v>
      </c>
      <c r="H68" s="1">
        <v>194</v>
      </c>
      <c r="I68" s="5">
        <f t="shared" si="3"/>
        <v>77.319587628865975</v>
      </c>
      <c r="J68" s="5">
        <f t="shared" si="4"/>
        <v>10.824742268041238</v>
      </c>
      <c r="K68" s="5">
        <f t="shared" si="5"/>
        <v>11.855670103092784</v>
      </c>
    </row>
    <row r="69" spans="1:11" s="3" customFormat="1">
      <c r="A69" s="1">
        <v>2012</v>
      </c>
      <c r="B69" s="2" t="s">
        <v>59</v>
      </c>
      <c r="C69" s="2" t="s">
        <v>80</v>
      </c>
      <c r="D69" s="1">
        <v>2</v>
      </c>
      <c r="E69" s="1">
        <v>141</v>
      </c>
      <c r="F69" s="1">
        <v>23</v>
      </c>
      <c r="G69" s="1">
        <v>17</v>
      </c>
      <c r="H69" s="1">
        <v>181</v>
      </c>
      <c r="I69" s="5">
        <f t="shared" si="3"/>
        <v>77.900552486187848</v>
      </c>
      <c r="J69" s="5">
        <f t="shared" si="4"/>
        <v>12.707182320441989</v>
      </c>
      <c r="K69" s="5">
        <f t="shared" si="5"/>
        <v>9.3922651933701662</v>
      </c>
    </row>
    <row r="70" spans="1:11" s="3" customFormat="1">
      <c r="A70" s="1">
        <v>2012</v>
      </c>
      <c r="B70" s="2" t="s">
        <v>59</v>
      </c>
      <c r="C70" s="2" t="s">
        <v>80</v>
      </c>
      <c r="D70" s="1">
        <v>3</v>
      </c>
      <c r="E70" s="1">
        <v>88</v>
      </c>
      <c r="F70" s="1">
        <v>10</v>
      </c>
      <c r="G70" s="1">
        <v>12</v>
      </c>
      <c r="H70" s="1">
        <v>110</v>
      </c>
      <c r="I70" s="5">
        <f t="shared" si="3"/>
        <v>80</v>
      </c>
      <c r="J70" s="5">
        <f t="shared" si="4"/>
        <v>9.0909090909090917</v>
      </c>
      <c r="K70" s="5">
        <f t="shared" si="5"/>
        <v>10.909090909090908</v>
      </c>
    </row>
    <row r="71" spans="1:11" s="3" customFormat="1">
      <c r="A71" s="1">
        <v>2012</v>
      </c>
      <c r="B71" s="2" t="s">
        <v>59</v>
      </c>
      <c r="C71" s="2" t="s">
        <v>80</v>
      </c>
      <c r="D71" s="1">
        <v>4</v>
      </c>
      <c r="E71" s="1">
        <v>5</v>
      </c>
      <c r="F71" s="1">
        <v>0</v>
      </c>
      <c r="G71" s="1">
        <v>0</v>
      </c>
      <c r="H71" s="1">
        <v>5</v>
      </c>
      <c r="I71" s="5">
        <f t="shared" si="3"/>
        <v>100</v>
      </c>
      <c r="J71" s="5">
        <f t="shared" si="4"/>
        <v>0</v>
      </c>
      <c r="K71" s="5">
        <f t="shared" si="5"/>
        <v>0</v>
      </c>
    </row>
    <row r="72" spans="1:11" s="3" customFormat="1">
      <c r="A72" s="1">
        <v>2012</v>
      </c>
      <c r="B72" s="2" t="s">
        <v>59</v>
      </c>
      <c r="C72" s="2" t="s">
        <v>81</v>
      </c>
      <c r="D72" s="1">
        <v>1</v>
      </c>
      <c r="E72" s="1">
        <v>69</v>
      </c>
      <c r="F72" s="1">
        <v>8</v>
      </c>
      <c r="G72" s="1">
        <v>16</v>
      </c>
      <c r="H72" s="1">
        <v>93</v>
      </c>
      <c r="I72" s="5">
        <f t="shared" si="3"/>
        <v>74.193548387096769</v>
      </c>
      <c r="J72" s="5">
        <f t="shared" si="4"/>
        <v>8.6021505376344081</v>
      </c>
      <c r="K72" s="5">
        <f t="shared" si="5"/>
        <v>17.204301075268816</v>
      </c>
    </row>
    <row r="73" spans="1:11" s="3" customFormat="1">
      <c r="A73" s="1">
        <v>2012</v>
      </c>
      <c r="B73" s="2" t="s">
        <v>59</v>
      </c>
      <c r="C73" s="2" t="s">
        <v>81</v>
      </c>
      <c r="D73" s="1">
        <v>2</v>
      </c>
      <c r="E73" s="1">
        <v>70</v>
      </c>
      <c r="F73" s="1">
        <v>7</v>
      </c>
      <c r="G73" s="1">
        <v>10</v>
      </c>
      <c r="H73" s="1">
        <v>87</v>
      </c>
      <c r="I73" s="5">
        <f t="shared" si="3"/>
        <v>80.459770114942529</v>
      </c>
      <c r="J73" s="5">
        <f t="shared" si="4"/>
        <v>8.0459770114942533</v>
      </c>
      <c r="K73" s="5">
        <f t="shared" si="5"/>
        <v>11.494252873563218</v>
      </c>
    </row>
    <row r="74" spans="1:11" s="3" customFormat="1">
      <c r="A74" s="1">
        <v>2012</v>
      </c>
      <c r="B74" s="2" t="s">
        <v>59</v>
      </c>
      <c r="C74" s="2" t="s">
        <v>81</v>
      </c>
      <c r="D74" s="1">
        <v>3</v>
      </c>
      <c r="E74" s="1">
        <v>70</v>
      </c>
      <c r="F74" s="1">
        <v>19</v>
      </c>
      <c r="G74" s="1">
        <v>11</v>
      </c>
      <c r="H74" s="1">
        <v>100</v>
      </c>
      <c r="I74" s="5">
        <f t="shared" si="3"/>
        <v>70</v>
      </c>
      <c r="J74" s="5">
        <f t="shared" si="4"/>
        <v>19</v>
      </c>
      <c r="K74" s="5">
        <f t="shared" si="5"/>
        <v>11</v>
      </c>
    </row>
    <row r="75" spans="1:11" s="3" customFormat="1">
      <c r="A75" s="1">
        <v>2012</v>
      </c>
      <c r="B75" s="2" t="s">
        <v>59</v>
      </c>
      <c r="C75" s="2" t="s">
        <v>81</v>
      </c>
      <c r="D75" s="1">
        <v>4</v>
      </c>
      <c r="E75" s="1">
        <v>29</v>
      </c>
      <c r="F75" s="1">
        <v>3</v>
      </c>
      <c r="G75" s="1">
        <v>8</v>
      </c>
      <c r="H75" s="1">
        <v>40</v>
      </c>
      <c r="I75" s="5">
        <f t="shared" si="3"/>
        <v>72.5</v>
      </c>
      <c r="J75" s="5">
        <f t="shared" si="4"/>
        <v>7.5</v>
      </c>
      <c r="K75" s="5">
        <f t="shared" si="5"/>
        <v>20</v>
      </c>
    </row>
    <row r="76" spans="1:11" s="3" customFormat="1">
      <c r="A76" s="1">
        <v>2012</v>
      </c>
      <c r="B76" s="2" t="s">
        <v>59</v>
      </c>
      <c r="C76" s="2" t="s">
        <v>82</v>
      </c>
      <c r="D76" s="1">
        <v>1</v>
      </c>
      <c r="E76" s="1">
        <v>37</v>
      </c>
      <c r="F76" s="1">
        <v>16</v>
      </c>
      <c r="G76" s="1">
        <v>15</v>
      </c>
      <c r="H76" s="1">
        <v>68</v>
      </c>
      <c r="I76" s="5">
        <f t="shared" si="3"/>
        <v>54.411764705882355</v>
      </c>
      <c r="J76" s="5">
        <f t="shared" si="4"/>
        <v>23.529411764705884</v>
      </c>
      <c r="K76" s="5">
        <f t="shared" si="5"/>
        <v>22.058823529411764</v>
      </c>
    </row>
    <row r="77" spans="1:11" s="3" customFormat="1">
      <c r="A77" s="1">
        <v>2012</v>
      </c>
      <c r="B77" s="2" t="s">
        <v>59</v>
      </c>
      <c r="C77" s="2" t="s">
        <v>82</v>
      </c>
      <c r="D77" s="1">
        <v>2</v>
      </c>
      <c r="E77" s="1">
        <v>31</v>
      </c>
      <c r="F77" s="1">
        <v>14</v>
      </c>
      <c r="G77" s="1">
        <v>7</v>
      </c>
      <c r="H77" s="1">
        <v>52</v>
      </c>
      <c r="I77" s="5">
        <f t="shared" si="3"/>
        <v>59.615384615384613</v>
      </c>
      <c r="J77" s="5">
        <f t="shared" si="4"/>
        <v>26.923076923076923</v>
      </c>
      <c r="K77" s="5">
        <f t="shared" si="5"/>
        <v>13.461538461538462</v>
      </c>
    </row>
    <row r="78" spans="1:11" s="3" customFormat="1">
      <c r="A78" s="1">
        <v>2012</v>
      </c>
      <c r="B78" s="2" t="s">
        <v>59</v>
      </c>
      <c r="C78" s="2" t="s">
        <v>82</v>
      </c>
      <c r="D78" s="1">
        <v>3</v>
      </c>
      <c r="E78" s="1">
        <v>42</v>
      </c>
      <c r="F78" s="1">
        <v>10</v>
      </c>
      <c r="G78" s="1">
        <v>6</v>
      </c>
      <c r="H78" s="1">
        <v>58</v>
      </c>
      <c r="I78" s="5">
        <f t="shared" si="3"/>
        <v>72.41379310344827</v>
      </c>
      <c r="J78" s="5">
        <f t="shared" si="4"/>
        <v>17.241379310344829</v>
      </c>
      <c r="K78" s="5">
        <f t="shared" si="5"/>
        <v>10.344827586206897</v>
      </c>
    </row>
    <row r="79" spans="1:11" s="3" customFormat="1">
      <c r="A79" s="1">
        <v>2012</v>
      </c>
      <c r="B79" s="2" t="s">
        <v>59</v>
      </c>
      <c r="C79" s="2" t="s">
        <v>82</v>
      </c>
      <c r="D79" s="1">
        <v>4</v>
      </c>
      <c r="E79" s="1">
        <v>12</v>
      </c>
      <c r="F79" s="1">
        <v>2</v>
      </c>
      <c r="G79" s="1">
        <v>2</v>
      </c>
      <c r="H79" s="1">
        <v>16</v>
      </c>
      <c r="I79" s="5">
        <f t="shared" si="3"/>
        <v>75</v>
      </c>
      <c r="J79" s="5">
        <f t="shared" si="4"/>
        <v>12.5</v>
      </c>
      <c r="K79" s="5">
        <f t="shared" si="5"/>
        <v>12.5</v>
      </c>
    </row>
    <row r="80" spans="1:11" s="3" customFormat="1">
      <c r="A80" s="1">
        <v>2012</v>
      </c>
      <c r="B80" s="2" t="s">
        <v>59</v>
      </c>
      <c r="C80" s="2" t="s">
        <v>83</v>
      </c>
      <c r="D80" s="1">
        <v>1</v>
      </c>
      <c r="E80" s="1">
        <v>142</v>
      </c>
      <c r="F80" s="1">
        <v>14</v>
      </c>
      <c r="G80" s="1">
        <v>23</v>
      </c>
      <c r="H80" s="1">
        <v>179</v>
      </c>
      <c r="I80" s="5">
        <f t="shared" si="3"/>
        <v>79.32960893854748</v>
      </c>
      <c r="J80" s="5">
        <f t="shared" si="4"/>
        <v>7.8212290502793298</v>
      </c>
      <c r="K80" s="5">
        <f t="shared" si="5"/>
        <v>12.849162011173185</v>
      </c>
    </row>
    <row r="81" spans="1:11" s="3" customFormat="1">
      <c r="A81" s="1">
        <v>2012</v>
      </c>
      <c r="B81" s="2" t="s">
        <v>59</v>
      </c>
      <c r="C81" s="2" t="s">
        <v>83</v>
      </c>
      <c r="D81" s="1">
        <v>2</v>
      </c>
      <c r="E81" s="1">
        <v>124</v>
      </c>
      <c r="F81" s="1">
        <v>12</v>
      </c>
      <c r="G81" s="1">
        <v>20</v>
      </c>
      <c r="H81" s="1">
        <v>156</v>
      </c>
      <c r="I81" s="5">
        <f t="shared" si="3"/>
        <v>79.487179487179489</v>
      </c>
      <c r="J81" s="5">
        <f t="shared" si="4"/>
        <v>7.6923076923076925</v>
      </c>
      <c r="K81" s="5">
        <f t="shared" si="5"/>
        <v>12.820512820512821</v>
      </c>
    </row>
    <row r="82" spans="1:11" s="3" customFormat="1">
      <c r="A82" s="1">
        <v>2012</v>
      </c>
      <c r="B82" s="2" t="s">
        <v>59</v>
      </c>
      <c r="C82" s="2" t="s">
        <v>83</v>
      </c>
      <c r="D82" s="1">
        <v>3</v>
      </c>
      <c r="E82" s="1">
        <v>90</v>
      </c>
      <c r="F82" s="1">
        <v>19</v>
      </c>
      <c r="G82" s="1">
        <v>19</v>
      </c>
      <c r="H82" s="1">
        <v>128</v>
      </c>
      <c r="I82" s="5">
        <f t="shared" si="3"/>
        <v>70.3125</v>
      </c>
      <c r="J82" s="5">
        <f t="shared" si="4"/>
        <v>14.84375</v>
      </c>
      <c r="K82" s="5">
        <f t="shared" si="5"/>
        <v>14.84375</v>
      </c>
    </row>
    <row r="83" spans="1:11" s="3" customFormat="1">
      <c r="A83" s="1">
        <v>2012</v>
      </c>
      <c r="B83" s="2" t="s">
        <v>59</v>
      </c>
      <c r="C83" s="2" t="s">
        <v>83</v>
      </c>
      <c r="D83" s="1">
        <v>4</v>
      </c>
      <c r="E83" s="1">
        <v>45</v>
      </c>
      <c r="F83" s="1">
        <v>9</v>
      </c>
      <c r="G83" s="1">
        <v>12</v>
      </c>
      <c r="H83" s="1">
        <v>66</v>
      </c>
      <c r="I83" s="5">
        <f t="shared" si="3"/>
        <v>68.181818181818187</v>
      </c>
      <c r="J83" s="5">
        <f t="shared" si="4"/>
        <v>13.636363636363637</v>
      </c>
      <c r="K83" s="5">
        <f t="shared" si="5"/>
        <v>18.181818181818183</v>
      </c>
    </row>
    <row r="84" spans="1:11" s="3" customFormat="1">
      <c r="A84" s="1">
        <v>2012</v>
      </c>
      <c r="B84" s="2" t="s">
        <v>59</v>
      </c>
      <c r="C84" s="2" t="s">
        <v>84</v>
      </c>
      <c r="D84" s="1">
        <v>1</v>
      </c>
      <c r="E84" s="1">
        <v>1</v>
      </c>
      <c r="F84" s="1">
        <v>0</v>
      </c>
      <c r="G84" s="1">
        <v>0</v>
      </c>
      <c r="H84" s="1">
        <v>1</v>
      </c>
      <c r="I84" s="5">
        <f t="shared" si="3"/>
        <v>100</v>
      </c>
      <c r="J84" s="5">
        <f t="shared" si="4"/>
        <v>0</v>
      </c>
      <c r="K84" s="5">
        <f t="shared" si="5"/>
        <v>0</v>
      </c>
    </row>
    <row r="85" spans="1:11" s="3" customFormat="1">
      <c r="A85" s="1">
        <v>2012</v>
      </c>
      <c r="B85" s="2" t="s">
        <v>59</v>
      </c>
      <c r="C85" s="2" t="s">
        <v>84</v>
      </c>
      <c r="D85" s="1">
        <v>2</v>
      </c>
      <c r="E85" s="1">
        <v>7</v>
      </c>
      <c r="F85" s="1">
        <v>3</v>
      </c>
      <c r="G85" s="1">
        <v>2</v>
      </c>
      <c r="H85" s="1">
        <v>12</v>
      </c>
      <c r="I85" s="5">
        <f t="shared" si="3"/>
        <v>58.333333333333336</v>
      </c>
      <c r="J85" s="5">
        <f t="shared" si="4"/>
        <v>25</v>
      </c>
      <c r="K85" s="5">
        <f t="shared" si="5"/>
        <v>16.666666666666668</v>
      </c>
    </row>
    <row r="86" spans="1:11" s="3" customFormat="1">
      <c r="A86" s="1">
        <v>2012</v>
      </c>
      <c r="B86" s="2" t="s">
        <v>59</v>
      </c>
      <c r="C86" s="2" t="s">
        <v>84</v>
      </c>
      <c r="D86" s="1">
        <v>3</v>
      </c>
      <c r="E86" s="1">
        <v>6</v>
      </c>
      <c r="F86" s="1">
        <v>2</v>
      </c>
      <c r="G86" s="1">
        <v>0</v>
      </c>
      <c r="H86" s="1">
        <v>8</v>
      </c>
      <c r="I86" s="5">
        <f t="shared" si="3"/>
        <v>75</v>
      </c>
      <c r="J86" s="5">
        <f t="shared" si="4"/>
        <v>25</v>
      </c>
      <c r="K86" s="5">
        <f t="shared" si="5"/>
        <v>0</v>
      </c>
    </row>
    <row r="87" spans="1:11" s="3" customFormat="1">
      <c r="A87" s="1">
        <v>2012</v>
      </c>
      <c r="B87" s="2" t="s">
        <v>59</v>
      </c>
      <c r="C87" s="2" t="s">
        <v>85</v>
      </c>
      <c r="D87" s="1">
        <v>1</v>
      </c>
      <c r="E87" s="1">
        <v>123</v>
      </c>
      <c r="F87" s="1">
        <v>14</v>
      </c>
      <c r="G87" s="1">
        <v>52</v>
      </c>
      <c r="H87" s="1">
        <v>189</v>
      </c>
      <c r="I87" s="5">
        <f t="shared" si="3"/>
        <v>65.079365079365076</v>
      </c>
      <c r="J87" s="5">
        <f t="shared" si="4"/>
        <v>7.4074074074074074</v>
      </c>
      <c r="K87" s="5">
        <f t="shared" si="5"/>
        <v>27.513227513227513</v>
      </c>
    </row>
    <row r="88" spans="1:11" s="3" customFormat="1">
      <c r="A88" s="1">
        <v>2012</v>
      </c>
      <c r="B88" s="2" t="s">
        <v>59</v>
      </c>
      <c r="C88" s="2" t="s">
        <v>85</v>
      </c>
      <c r="D88" s="1">
        <v>2</v>
      </c>
      <c r="E88" s="1">
        <v>115</v>
      </c>
      <c r="F88" s="1">
        <v>12</v>
      </c>
      <c r="G88" s="1">
        <v>13</v>
      </c>
      <c r="H88" s="1">
        <v>140</v>
      </c>
      <c r="I88" s="5">
        <f t="shared" si="3"/>
        <v>82.142857142857139</v>
      </c>
      <c r="J88" s="5">
        <f t="shared" si="4"/>
        <v>8.5714285714285712</v>
      </c>
      <c r="K88" s="5">
        <f t="shared" si="5"/>
        <v>9.2857142857142865</v>
      </c>
    </row>
    <row r="89" spans="1:11" s="3" customFormat="1">
      <c r="A89" s="1">
        <v>2012</v>
      </c>
      <c r="B89" s="2" t="s">
        <v>59</v>
      </c>
      <c r="C89" s="2" t="s">
        <v>85</v>
      </c>
      <c r="D89" s="1">
        <v>3</v>
      </c>
      <c r="E89" s="1">
        <v>103</v>
      </c>
      <c r="F89" s="1">
        <v>26</v>
      </c>
      <c r="G89" s="1">
        <v>26</v>
      </c>
      <c r="H89" s="1">
        <v>155</v>
      </c>
      <c r="I89" s="5">
        <f t="shared" si="3"/>
        <v>66.451612903225808</v>
      </c>
      <c r="J89" s="5">
        <f t="shared" si="4"/>
        <v>16.774193548387096</v>
      </c>
      <c r="K89" s="5">
        <f t="shared" si="5"/>
        <v>16.774193548387096</v>
      </c>
    </row>
    <row r="90" spans="1:11" s="3" customFormat="1">
      <c r="A90" s="1">
        <v>2012</v>
      </c>
      <c r="B90" s="2" t="s">
        <v>59</v>
      </c>
      <c r="C90" s="2" t="s">
        <v>85</v>
      </c>
      <c r="D90" s="1">
        <v>4</v>
      </c>
      <c r="E90" s="1">
        <v>141</v>
      </c>
      <c r="F90" s="1">
        <v>25</v>
      </c>
      <c r="G90" s="1">
        <v>48</v>
      </c>
      <c r="H90" s="1">
        <v>214</v>
      </c>
      <c r="I90" s="5">
        <f t="shared" si="3"/>
        <v>65.887850467289724</v>
      </c>
      <c r="J90" s="5">
        <f t="shared" si="4"/>
        <v>11.682242990654206</v>
      </c>
      <c r="K90" s="5">
        <f t="shared" si="5"/>
        <v>22.429906542056074</v>
      </c>
    </row>
    <row r="91" spans="1:11" s="3" customFormat="1">
      <c r="A91" s="1">
        <v>2012</v>
      </c>
      <c r="B91" s="2" t="s">
        <v>59</v>
      </c>
      <c r="C91" s="2" t="s">
        <v>86</v>
      </c>
      <c r="D91" s="1">
        <v>1</v>
      </c>
      <c r="E91" s="1">
        <v>80</v>
      </c>
      <c r="F91" s="1">
        <v>9</v>
      </c>
      <c r="G91" s="1">
        <v>13</v>
      </c>
      <c r="H91" s="1">
        <v>102</v>
      </c>
      <c r="I91" s="5">
        <f t="shared" si="3"/>
        <v>78.431372549019613</v>
      </c>
      <c r="J91" s="5">
        <f t="shared" si="4"/>
        <v>8.8235294117647065</v>
      </c>
      <c r="K91" s="5">
        <f t="shared" si="5"/>
        <v>12.745098039215685</v>
      </c>
    </row>
    <row r="92" spans="1:11" s="3" customFormat="1">
      <c r="A92" s="1">
        <v>2012</v>
      </c>
      <c r="B92" s="2" t="s">
        <v>59</v>
      </c>
      <c r="C92" s="2" t="s">
        <v>86</v>
      </c>
      <c r="D92" s="1">
        <v>2</v>
      </c>
      <c r="E92" s="1">
        <v>60</v>
      </c>
      <c r="F92" s="1">
        <v>6</v>
      </c>
      <c r="G92" s="1">
        <v>6</v>
      </c>
      <c r="H92" s="1">
        <v>72</v>
      </c>
      <c r="I92" s="5">
        <f t="shared" si="3"/>
        <v>83.333333333333329</v>
      </c>
      <c r="J92" s="5">
        <f t="shared" si="4"/>
        <v>8.3333333333333339</v>
      </c>
      <c r="K92" s="5">
        <f t="shared" si="5"/>
        <v>8.3333333333333339</v>
      </c>
    </row>
    <row r="93" spans="1:11" s="3" customFormat="1">
      <c r="A93" s="1">
        <v>2012</v>
      </c>
      <c r="B93" s="2" t="s">
        <v>59</v>
      </c>
      <c r="C93" s="2" t="s">
        <v>86</v>
      </c>
      <c r="D93" s="1">
        <v>3</v>
      </c>
      <c r="E93" s="1">
        <v>46</v>
      </c>
      <c r="F93" s="1">
        <v>18</v>
      </c>
      <c r="G93" s="1">
        <v>6</v>
      </c>
      <c r="H93" s="1">
        <v>70</v>
      </c>
      <c r="I93" s="5">
        <f t="shared" si="3"/>
        <v>65.714285714285708</v>
      </c>
      <c r="J93" s="5">
        <f t="shared" si="4"/>
        <v>25.714285714285715</v>
      </c>
      <c r="K93" s="5">
        <f t="shared" si="5"/>
        <v>8.5714285714285712</v>
      </c>
    </row>
    <row r="94" spans="1:11" s="3" customFormat="1">
      <c r="A94" s="1">
        <v>2012</v>
      </c>
      <c r="B94" s="2" t="s">
        <v>59</v>
      </c>
      <c r="C94" s="2" t="s">
        <v>86</v>
      </c>
      <c r="D94" s="1">
        <v>4</v>
      </c>
      <c r="E94" s="1">
        <v>35</v>
      </c>
      <c r="F94" s="1">
        <v>13</v>
      </c>
      <c r="G94" s="1">
        <v>29</v>
      </c>
      <c r="H94" s="1">
        <v>77</v>
      </c>
      <c r="I94" s="5">
        <f t="shared" si="3"/>
        <v>45.454545454545453</v>
      </c>
      <c r="J94" s="5">
        <f t="shared" si="4"/>
        <v>16.883116883116884</v>
      </c>
      <c r="K94" s="5">
        <f t="shared" si="5"/>
        <v>37.662337662337663</v>
      </c>
    </row>
    <row r="95" spans="1:11" s="3" customFormat="1">
      <c r="A95" s="1">
        <v>2012</v>
      </c>
      <c r="B95" s="2" t="s">
        <v>59</v>
      </c>
      <c r="C95" s="2" t="s">
        <v>87</v>
      </c>
      <c r="D95" s="1">
        <v>1</v>
      </c>
      <c r="E95" s="1">
        <v>250</v>
      </c>
      <c r="F95" s="1">
        <v>21</v>
      </c>
      <c r="G95" s="1">
        <v>18</v>
      </c>
      <c r="H95" s="1">
        <v>289</v>
      </c>
      <c r="I95" s="5">
        <f t="shared" si="3"/>
        <v>86.505190311418687</v>
      </c>
      <c r="J95" s="5">
        <f t="shared" si="4"/>
        <v>7.2664359861591699</v>
      </c>
      <c r="K95" s="5">
        <f t="shared" si="5"/>
        <v>6.2283737024221457</v>
      </c>
    </row>
    <row r="96" spans="1:11" s="3" customFormat="1">
      <c r="A96" s="1">
        <v>2012</v>
      </c>
      <c r="B96" s="2" t="s">
        <v>59</v>
      </c>
      <c r="C96" s="2" t="s">
        <v>87</v>
      </c>
      <c r="D96" s="1">
        <v>2</v>
      </c>
      <c r="E96" s="1">
        <v>281</v>
      </c>
      <c r="F96" s="1">
        <v>45</v>
      </c>
      <c r="G96" s="1">
        <v>36</v>
      </c>
      <c r="H96" s="1">
        <v>362</v>
      </c>
      <c r="I96" s="5">
        <f t="shared" si="3"/>
        <v>77.624309392265189</v>
      </c>
      <c r="J96" s="5">
        <f t="shared" si="4"/>
        <v>12.430939226519337</v>
      </c>
      <c r="K96" s="5">
        <f t="shared" si="5"/>
        <v>9.94475138121547</v>
      </c>
    </row>
    <row r="97" spans="1:11" s="3" customFormat="1">
      <c r="A97" s="1">
        <v>2012</v>
      </c>
      <c r="B97" s="2" t="s">
        <v>59</v>
      </c>
      <c r="C97" s="2" t="s">
        <v>87</v>
      </c>
      <c r="D97" s="1">
        <v>3</v>
      </c>
      <c r="E97" s="1">
        <v>281</v>
      </c>
      <c r="F97" s="1">
        <v>47</v>
      </c>
      <c r="G97" s="1">
        <v>28</v>
      </c>
      <c r="H97" s="1">
        <v>356</v>
      </c>
      <c r="I97" s="5">
        <f t="shared" si="3"/>
        <v>78.932584269662925</v>
      </c>
      <c r="J97" s="5">
        <f t="shared" si="4"/>
        <v>13.202247191011235</v>
      </c>
      <c r="K97" s="5">
        <f t="shared" si="5"/>
        <v>7.8651685393258424</v>
      </c>
    </row>
    <row r="98" spans="1:11" s="3" customFormat="1">
      <c r="A98" s="1">
        <v>2012</v>
      </c>
      <c r="B98" s="2" t="s">
        <v>59</v>
      </c>
      <c r="C98" s="2" t="s">
        <v>87</v>
      </c>
      <c r="D98" s="1">
        <v>4</v>
      </c>
      <c r="E98" s="1">
        <v>41</v>
      </c>
      <c r="F98" s="1">
        <v>5</v>
      </c>
      <c r="G98" s="1">
        <v>0</v>
      </c>
      <c r="H98" s="1">
        <v>46</v>
      </c>
      <c r="I98" s="5">
        <f t="shared" si="3"/>
        <v>89.130434782608702</v>
      </c>
      <c r="J98" s="5">
        <f t="shared" si="4"/>
        <v>10.869565217391305</v>
      </c>
      <c r="K98" s="5">
        <f t="shared" si="5"/>
        <v>0</v>
      </c>
    </row>
    <row r="99" spans="1:11" s="3" customFormat="1">
      <c r="A99" s="1">
        <v>2012</v>
      </c>
      <c r="B99" s="2" t="s">
        <v>59</v>
      </c>
      <c r="C99" s="2" t="s">
        <v>88</v>
      </c>
      <c r="D99" s="1">
        <v>1</v>
      </c>
      <c r="E99" s="1">
        <v>65</v>
      </c>
      <c r="F99" s="1">
        <v>15</v>
      </c>
      <c r="G99" s="1">
        <v>11</v>
      </c>
      <c r="H99" s="1">
        <v>91</v>
      </c>
      <c r="I99" s="5">
        <f t="shared" si="3"/>
        <v>71.428571428571431</v>
      </c>
      <c r="J99" s="5">
        <f t="shared" si="4"/>
        <v>16.483516483516482</v>
      </c>
      <c r="K99" s="5">
        <f t="shared" si="5"/>
        <v>12.087912087912088</v>
      </c>
    </row>
    <row r="100" spans="1:11" s="3" customFormat="1">
      <c r="A100" s="1">
        <v>2012</v>
      </c>
      <c r="B100" s="2" t="s">
        <v>59</v>
      </c>
      <c r="C100" s="2" t="s">
        <v>88</v>
      </c>
      <c r="D100" s="1">
        <v>2</v>
      </c>
      <c r="E100" s="1">
        <v>47</v>
      </c>
      <c r="F100" s="1">
        <v>20</v>
      </c>
      <c r="G100" s="1">
        <v>9</v>
      </c>
      <c r="H100" s="1">
        <v>76</v>
      </c>
      <c r="I100" s="5">
        <f t="shared" si="3"/>
        <v>61.842105263157897</v>
      </c>
      <c r="J100" s="5">
        <f t="shared" si="4"/>
        <v>26.315789473684209</v>
      </c>
      <c r="K100" s="5">
        <f t="shared" si="5"/>
        <v>11.842105263157896</v>
      </c>
    </row>
    <row r="101" spans="1:11" s="3" customFormat="1">
      <c r="A101" s="1">
        <v>2012</v>
      </c>
      <c r="B101" s="2" t="s">
        <v>59</v>
      </c>
      <c r="C101" s="2" t="s">
        <v>88</v>
      </c>
      <c r="D101" s="1">
        <v>3</v>
      </c>
      <c r="E101" s="1">
        <v>21</v>
      </c>
      <c r="F101" s="1">
        <v>16</v>
      </c>
      <c r="G101" s="1">
        <v>4</v>
      </c>
      <c r="H101" s="1">
        <v>41</v>
      </c>
      <c r="I101" s="5">
        <f t="shared" si="3"/>
        <v>51.219512195121951</v>
      </c>
      <c r="J101" s="5">
        <f t="shared" si="4"/>
        <v>39.024390243902438</v>
      </c>
      <c r="K101" s="5">
        <f t="shared" si="5"/>
        <v>9.7560975609756095</v>
      </c>
    </row>
    <row r="102" spans="1:11" s="3" customFormat="1">
      <c r="A102" s="1">
        <v>2012</v>
      </c>
      <c r="B102" s="2" t="s">
        <v>59</v>
      </c>
      <c r="C102" s="2" t="s">
        <v>101</v>
      </c>
      <c r="D102" s="1">
        <v>4</v>
      </c>
      <c r="E102" s="1">
        <v>16</v>
      </c>
      <c r="F102" s="1">
        <v>4</v>
      </c>
      <c r="G102" s="1">
        <v>7</v>
      </c>
      <c r="H102" s="1">
        <v>27</v>
      </c>
      <c r="I102" s="5">
        <f t="shared" si="3"/>
        <v>59.25925925925926</v>
      </c>
      <c r="J102" s="5">
        <f t="shared" si="4"/>
        <v>14.814814814814815</v>
      </c>
      <c r="K102" s="5">
        <f t="shared" si="5"/>
        <v>25.925925925925927</v>
      </c>
    </row>
    <row r="103" spans="1:11" s="3" customFormat="1">
      <c r="A103" s="1">
        <v>2012</v>
      </c>
      <c r="B103" s="2" t="s">
        <v>59</v>
      </c>
      <c r="C103" s="2" t="s">
        <v>89</v>
      </c>
      <c r="D103" s="1">
        <v>1</v>
      </c>
      <c r="E103" s="1">
        <v>63</v>
      </c>
      <c r="F103" s="1">
        <v>8</v>
      </c>
      <c r="G103" s="1">
        <v>24</v>
      </c>
      <c r="H103" s="1">
        <v>95</v>
      </c>
      <c r="I103" s="5">
        <f t="shared" si="3"/>
        <v>66.315789473684205</v>
      </c>
      <c r="J103" s="5">
        <f t="shared" si="4"/>
        <v>8.4210526315789469</v>
      </c>
      <c r="K103" s="5">
        <f t="shared" si="5"/>
        <v>25.263157894736842</v>
      </c>
    </row>
    <row r="104" spans="1:11" s="3" customFormat="1">
      <c r="A104" s="1">
        <v>2012</v>
      </c>
      <c r="B104" s="2" t="s">
        <v>59</v>
      </c>
      <c r="C104" s="2" t="s">
        <v>89</v>
      </c>
      <c r="D104" s="1">
        <v>2</v>
      </c>
      <c r="E104" s="1">
        <v>51</v>
      </c>
      <c r="F104" s="1">
        <v>11</v>
      </c>
      <c r="G104" s="1">
        <v>23</v>
      </c>
      <c r="H104" s="1">
        <v>85</v>
      </c>
      <c r="I104" s="5">
        <f t="shared" si="3"/>
        <v>60</v>
      </c>
      <c r="J104" s="5">
        <f t="shared" si="4"/>
        <v>12.941176470588236</v>
      </c>
      <c r="K104" s="5">
        <f t="shared" si="5"/>
        <v>27.058823529411764</v>
      </c>
    </row>
    <row r="105" spans="1:11" s="3" customFormat="1">
      <c r="A105" s="1">
        <v>2012</v>
      </c>
      <c r="B105" s="2" t="s">
        <v>59</v>
      </c>
      <c r="C105" s="2" t="s">
        <v>89</v>
      </c>
      <c r="D105" s="1">
        <v>3</v>
      </c>
      <c r="E105" s="1">
        <v>51</v>
      </c>
      <c r="F105" s="1">
        <v>11</v>
      </c>
      <c r="G105" s="1">
        <v>13</v>
      </c>
      <c r="H105" s="1">
        <v>75</v>
      </c>
      <c r="I105" s="5">
        <f t="shared" si="3"/>
        <v>68</v>
      </c>
      <c r="J105" s="5">
        <f t="shared" si="4"/>
        <v>14.666666666666666</v>
      </c>
      <c r="K105" s="5">
        <f t="shared" si="5"/>
        <v>17.333333333333332</v>
      </c>
    </row>
    <row r="106" spans="1:11" s="3" customFormat="1">
      <c r="A106" s="1">
        <v>2012</v>
      </c>
      <c r="B106" s="2" t="s">
        <v>59</v>
      </c>
      <c r="C106" s="2" t="s">
        <v>89</v>
      </c>
      <c r="D106" s="1">
        <v>4</v>
      </c>
      <c r="E106" s="1">
        <v>44</v>
      </c>
      <c r="F106" s="1">
        <v>5</v>
      </c>
      <c r="G106" s="1">
        <v>6</v>
      </c>
      <c r="H106" s="1">
        <v>55</v>
      </c>
      <c r="I106" s="5">
        <f t="shared" si="3"/>
        <v>80</v>
      </c>
      <c r="J106" s="5">
        <f t="shared" si="4"/>
        <v>9.0909090909090917</v>
      </c>
      <c r="K106" s="5">
        <f t="shared" si="5"/>
        <v>10.909090909090908</v>
      </c>
    </row>
    <row r="107" spans="1:11" s="3" customFormat="1">
      <c r="A107" s="1">
        <v>2012</v>
      </c>
      <c r="B107" s="2" t="s">
        <v>59</v>
      </c>
      <c r="C107" s="2" t="s">
        <v>90</v>
      </c>
      <c r="D107" s="1">
        <v>1</v>
      </c>
      <c r="E107" s="1">
        <v>322</v>
      </c>
      <c r="F107" s="1">
        <v>54</v>
      </c>
      <c r="G107" s="1">
        <v>66</v>
      </c>
      <c r="H107" s="1">
        <v>442</v>
      </c>
      <c r="I107" s="5">
        <f t="shared" si="3"/>
        <v>72.850678733031671</v>
      </c>
      <c r="J107" s="5">
        <f t="shared" si="4"/>
        <v>12.217194570135746</v>
      </c>
      <c r="K107" s="5">
        <f t="shared" si="5"/>
        <v>14.932126696832579</v>
      </c>
    </row>
    <row r="108" spans="1:11" s="3" customFormat="1">
      <c r="A108" s="1">
        <v>2012</v>
      </c>
      <c r="B108" s="2" t="s">
        <v>59</v>
      </c>
      <c r="C108" s="2" t="s">
        <v>90</v>
      </c>
      <c r="D108" s="1">
        <v>2</v>
      </c>
      <c r="E108" s="1">
        <v>254</v>
      </c>
      <c r="F108" s="1">
        <v>80</v>
      </c>
      <c r="G108" s="1">
        <v>52</v>
      </c>
      <c r="H108" s="1">
        <v>386</v>
      </c>
      <c r="I108" s="5">
        <f t="shared" si="3"/>
        <v>65.803108808290162</v>
      </c>
      <c r="J108" s="5">
        <f t="shared" si="4"/>
        <v>20.725388601036268</v>
      </c>
      <c r="K108" s="5">
        <f t="shared" si="5"/>
        <v>13.471502590673575</v>
      </c>
    </row>
    <row r="109" spans="1:11" s="3" customFormat="1">
      <c r="A109" s="1">
        <v>2012</v>
      </c>
      <c r="B109" s="2" t="s">
        <v>59</v>
      </c>
      <c r="C109" s="2" t="s">
        <v>90</v>
      </c>
      <c r="D109" s="1">
        <v>3</v>
      </c>
      <c r="E109" s="1">
        <v>174</v>
      </c>
      <c r="F109" s="1">
        <v>53</v>
      </c>
      <c r="G109" s="1">
        <v>45</v>
      </c>
      <c r="H109" s="1">
        <v>272</v>
      </c>
      <c r="I109" s="5">
        <f t="shared" si="3"/>
        <v>63.970588235294116</v>
      </c>
      <c r="J109" s="5">
        <f t="shared" si="4"/>
        <v>19.485294117647058</v>
      </c>
      <c r="K109" s="5">
        <f t="shared" si="5"/>
        <v>16.544117647058822</v>
      </c>
    </row>
    <row r="110" spans="1:11" s="3" customFormat="1">
      <c r="A110" s="1">
        <v>2012</v>
      </c>
      <c r="B110" s="2" t="s">
        <v>59</v>
      </c>
      <c r="C110" s="2" t="s">
        <v>90</v>
      </c>
      <c r="D110" s="1">
        <v>4</v>
      </c>
      <c r="E110" s="1">
        <v>15</v>
      </c>
      <c r="F110" s="1">
        <v>4</v>
      </c>
      <c r="G110" s="1">
        <v>4</v>
      </c>
      <c r="H110" s="1">
        <v>23</v>
      </c>
      <c r="I110" s="5">
        <f t="shared" si="3"/>
        <v>65.217391304347828</v>
      </c>
      <c r="J110" s="5">
        <f t="shared" si="4"/>
        <v>17.391304347826086</v>
      </c>
      <c r="K110" s="5">
        <f t="shared" si="5"/>
        <v>17.391304347826086</v>
      </c>
    </row>
    <row r="111" spans="1:11" s="3" customFormat="1">
      <c r="A111" s="1">
        <v>2012</v>
      </c>
      <c r="B111" s="2" t="s">
        <v>59</v>
      </c>
      <c r="C111" s="2" t="s">
        <v>91</v>
      </c>
      <c r="D111" s="1">
        <v>1</v>
      </c>
      <c r="E111" s="1">
        <v>37</v>
      </c>
      <c r="F111" s="1">
        <v>12</v>
      </c>
      <c r="G111" s="1">
        <v>18</v>
      </c>
      <c r="H111" s="1">
        <v>67</v>
      </c>
      <c r="I111" s="5">
        <f t="shared" si="3"/>
        <v>55.223880597014926</v>
      </c>
      <c r="J111" s="5">
        <f t="shared" si="4"/>
        <v>17.910447761194028</v>
      </c>
      <c r="K111" s="5">
        <f t="shared" si="5"/>
        <v>26.865671641791046</v>
      </c>
    </row>
    <row r="112" spans="1:11" s="3" customFormat="1">
      <c r="A112" s="1">
        <v>2012</v>
      </c>
      <c r="B112" s="2" t="s">
        <v>59</v>
      </c>
      <c r="C112" s="2" t="s">
        <v>91</v>
      </c>
      <c r="D112" s="1">
        <v>2</v>
      </c>
      <c r="E112" s="1">
        <v>23</v>
      </c>
      <c r="F112" s="1">
        <v>16</v>
      </c>
      <c r="G112" s="1">
        <v>8</v>
      </c>
      <c r="H112" s="1">
        <v>47</v>
      </c>
      <c r="I112" s="5">
        <f t="shared" si="3"/>
        <v>48.936170212765958</v>
      </c>
      <c r="J112" s="5">
        <f t="shared" si="4"/>
        <v>34.042553191489361</v>
      </c>
      <c r="K112" s="5">
        <f t="shared" si="5"/>
        <v>17.021276595744681</v>
      </c>
    </row>
    <row r="113" spans="1:11" s="3" customFormat="1">
      <c r="A113" s="1">
        <v>2012</v>
      </c>
      <c r="B113" s="2" t="s">
        <v>59</v>
      </c>
      <c r="C113" s="2" t="s">
        <v>91</v>
      </c>
      <c r="D113" s="1">
        <v>3</v>
      </c>
      <c r="E113" s="1">
        <v>31</v>
      </c>
      <c r="F113" s="1">
        <v>20</v>
      </c>
      <c r="G113" s="1">
        <v>12</v>
      </c>
      <c r="H113" s="1">
        <v>63</v>
      </c>
      <c r="I113" s="5">
        <f t="shared" si="3"/>
        <v>49.206349206349209</v>
      </c>
      <c r="J113" s="5">
        <f t="shared" si="4"/>
        <v>31.746031746031747</v>
      </c>
      <c r="K113" s="5">
        <f t="shared" si="5"/>
        <v>19.047619047619047</v>
      </c>
    </row>
    <row r="114" spans="1:11" s="3" customFormat="1">
      <c r="A114" s="1">
        <v>2012</v>
      </c>
      <c r="B114" s="2" t="s">
        <v>59</v>
      </c>
      <c r="C114" s="2" t="s">
        <v>92</v>
      </c>
      <c r="D114" s="1">
        <v>1</v>
      </c>
      <c r="E114" s="1">
        <v>145</v>
      </c>
      <c r="F114" s="1">
        <v>21</v>
      </c>
      <c r="G114" s="1">
        <v>50</v>
      </c>
      <c r="H114" s="1">
        <v>216</v>
      </c>
      <c r="I114" s="5">
        <f t="shared" si="3"/>
        <v>67.129629629629633</v>
      </c>
      <c r="J114" s="5">
        <f t="shared" si="4"/>
        <v>9.7222222222222214</v>
      </c>
      <c r="K114" s="5">
        <f t="shared" si="5"/>
        <v>23.148148148148149</v>
      </c>
    </row>
    <row r="115" spans="1:11" s="3" customFormat="1">
      <c r="A115" s="1">
        <v>2012</v>
      </c>
      <c r="B115" s="2" t="s">
        <v>59</v>
      </c>
      <c r="C115" s="2" t="s">
        <v>92</v>
      </c>
      <c r="D115" s="1">
        <v>2</v>
      </c>
      <c r="E115" s="1">
        <v>169</v>
      </c>
      <c r="F115" s="1">
        <v>16</v>
      </c>
      <c r="G115" s="1">
        <v>22</v>
      </c>
      <c r="H115" s="1">
        <v>207</v>
      </c>
      <c r="I115" s="5">
        <f t="shared" si="3"/>
        <v>81.642512077294683</v>
      </c>
      <c r="J115" s="5">
        <f t="shared" si="4"/>
        <v>7.7294685990338161</v>
      </c>
      <c r="K115" s="5">
        <f t="shared" si="5"/>
        <v>10.628019323671497</v>
      </c>
    </row>
    <row r="116" spans="1:11" s="3" customFormat="1">
      <c r="A116" s="1">
        <v>2012</v>
      </c>
      <c r="B116" s="2" t="s">
        <v>59</v>
      </c>
      <c r="C116" s="2" t="s">
        <v>92</v>
      </c>
      <c r="D116" s="1">
        <v>3</v>
      </c>
      <c r="E116" s="1">
        <v>22</v>
      </c>
      <c r="F116" s="1">
        <v>3</v>
      </c>
      <c r="G116" s="1">
        <v>9</v>
      </c>
      <c r="H116" s="1">
        <v>34</v>
      </c>
      <c r="I116" s="5">
        <f t="shared" si="3"/>
        <v>64.705882352941174</v>
      </c>
      <c r="J116" s="5">
        <f t="shared" si="4"/>
        <v>8.8235294117647065</v>
      </c>
      <c r="K116" s="5">
        <f t="shared" si="5"/>
        <v>26.470588235294116</v>
      </c>
    </row>
    <row r="117" spans="1:11" s="3" customFormat="1">
      <c r="A117" s="1">
        <v>2012</v>
      </c>
      <c r="B117" s="2" t="s">
        <v>59</v>
      </c>
      <c r="C117" s="2" t="s">
        <v>92</v>
      </c>
      <c r="D117" s="1">
        <v>4</v>
      </c>
      <c r="E117" s="1">
        <v>161</v>
      </c>
      <c r="F117" s="1">
        <v>29</v>
      </c>
      <c r="G117" s="1">
        <v>37</v>
      </c>
      <c r="H117" s="1">
        <v>227</v>
      </c>
      <c r="I117" s="5">
        <f t="shared" si="3"/>
        <v>70.925110132158594</v>
      </c>
      <c r="J117" s="5">
        <f t="shared" si="4"/>
        <v>12.775330396475772</v>
      </c>
      <c r="K117" s="5">
        <f t="shared" si="5"/>
        <v>16.29955947136564</v>
      </c>
    </row>
    <row r="118" spans="1:11" s="3" customFormat="1">
      <c r="A118" s="1">
        <v>2012</v>
      </c>
      <c r="B118" s="2" t="s">
        <v>59</v>
      </c>
      <c r="C118" s="2" t="s">
        <v>93</v>
      </c>
      <c r="D118" s="1">
        <v>1</v>
      </c>
      <c r="E118" s="1">
        <v>79</v>
      </c>
      <c r="F118" s="1">
        <v>20</v>
      </c>
      <c r="G118" s="1">
        <v>19</v>
      </c>
      <c r="H118" s="1">
        <v>118</v>
      </c>
      <c r="I118" s="5">
        <f t="shared" si="3"/>
        <v>66.949152542372886</v>
      </c>
      <c r="J118" s="5">
        <f t="shared" si="4"/>
        <v>16.949152542372882</v>
      </c>
      <c r="K118" s="5">
        <f t="shared" si="5"/>
        <v>16.101694915254239</v>
      </c>
    </row>
    <row r="119" spans="1:11" s="3" customFormat="1">
      <c r="A119" s="1">
        <v>2012</v>
      </c>
      <c r="B119" s="2" t="s">
        <v>59</v>
      </c>
      <c r="C119" s="2" t="s">
        <v>93</v>
      </c>
      <c r="D119" s="1">
        <v>2</v>
      </c>
      <c r="E119" s="1">
        <v>60</v>
      </c>
      <c r="F119" s="1">
        <v>21</v>
      </c>
      <c r="G119" s="1">
        <v>11</v>
      </c>
      <c r="H119" s="1">
        <v>92</v>
      </c>
      <c r="I119" s="5">
        <f t="shared" si="3"/>
        <v>65.217391304347828</v>
      </c>
      <c r="J119" s="5">
        <f t="shared" si="4"/>
        <v>22.826086956521738</v>
      </c>
      <c r="K119" s="5">
        <f t="shared" si="5"/>
        <v>11.956521739130435</v>
      </c>
    </row>
    <row r="120" spans="1:11" s="3" customFormat="1">
      <c r="A120" s="1">
        <v>2012</v>
      </c>
      <c r="B120" s="2" t="s">
        <v>59</v>
      </c>
      <c r="C120" s="2" t="s">
        <v>93</v>
      </c>
      <c r="D120" s="1">
        <v>3</v>
      </c>
      <c r="E120" s="1">
        <v>47</v>
      </c>
      <c r="F120" s="1">
        <v>15</v>
      </c>
      <c r="G120" s="1">
        <v>25</v>
      </c>
      <c r="H120" s="1">
        <v>87</v>
      </c>
      <c r="I120" s="5">
        <f t="shared" si="3"/>
        <v>54.022988505747129</v>
      </c>
      <c r="J120" s="5">
        <f t="shared" si="4"/>
        <v>17.241379310344829</v>
      </c>
      <c r="K120" s="5">
        <f t="shared" si="5"/>
        <v>28.735632183908045</v>
      </c>
    </row>
    <row r="121" spans="1:11" s="3" customFormat="1">
      <c r="A121" s="1">
        <v>2012</v>
      </c>
      <c r="B121" s="2" t="s">
        <v>59</v>
      </c>
      <c r="C121" s="2" t="s">
        <v>93</v>
      </c>
      <c r="D121" s="1">
        <v>4</v>
      </c>
      <c r="E121" s="1">
        <v>19</v>
      </c>
      <c r="F121" s="1">
        <v>4</v>
      </c>
      <c r="G121" s="1">
        <v>20</v>
      </c>
      <c r="H121" s="1">
        <v>43</v>
      </c>
      <c r="I121" s="5">
        <f t="shared" si="3"/>
        <v>44.186046511627907</v>
      </c>
      <c r="J121" s="5">
        <f t="shared" si="4"/>
        <v>9.3023255813953494</v>
      </c>
      <c r="K121" s="5">
        <f t="shared" si="5"/>
        <v>46.511627906976742</v>
      </c>
    </row>
    <row r="122" spans="1:11" s="3" customFormat="1">
      <c r="A122" s="1">
        <v>2012</v>
      </c>
      <c r="B122" s="2" t="s">
        <v>59</v>
      </c>
      <c r="C122" s="2" t="s">
        <v>94</v>
      </c>
      <c r="D122" s="1">
        <v>1</v>
      </c>
      <c r="E122" s="1">
        <v>1</v>
      </c>
      <c r="F122" s="1">
        <v>0</v>
      </c>
      <c r="G122" s="1">
        <v>0</v>
      </c>
      <c r="H122" s="1">
        <v>1</v>
      </c>
      <c r="I122" s="5">
        <f t="shared" si="3"/>
        <v>100</v>
      </c>
      <c r="J122" s="5">
        <f t="shared" si="4"/>
        <v>0</v>
      </c>
      <c r="K122" s="5">
        <f t="shared" si="5"/>
        <v>0</v>
      </c>
    </row>
    <row r="123" spans="1:11" s="3" customFormat="1">
      <c r="A123" s="1">
        <v>2012</v>
      </c>
      <c r="B123" s="2" t="s">
        <v>59</v>
      </c>
      <c r="C123" s="2" t="s">
        <v>94</v>
      </c>
      <c r="D123" s="1">
        <v>2</v>
      </c>
      <c r="E123" s="1">
        <v>18</v>
      </c>
      <c r="F123" s="1">
        <v>2</v>
      </c>
      <c r="G123" s="1">
        <v>9</v>
      </c>
      <c r="H123" s="1">
        <v>29</v>
      </c>
      <c r="I123" s="5">
        <f t="shared" si="3"/>
        <v>62.068965517241381</v>
      </c>
      <c r="J123" s="5">
        <f t="shared" si="4"/>
        <v>6.8965517241379306</v>
      </c>
      <c r="K123" s="5">
        <f t="shared" si="5"/>
        <v>31.03448275862069</v>
      </c>
    </row>
    <row r="124" spans="1:11" s="3" customFormat="1">
      <c r="A124" s="1">
        <v>2012</v>
      </c>
      <c r="B124" s="2" t="s">
        <v>59</v>
      </c>
      <c r="C124" s="2" t="s">
        <v>94</v>
      </c>
      <c r="D124" s="1">
        <v>3</v>
      </c>
      <c r="E124" s="1">
        <v>3</v>
      </c>
      <c r="F124" s="1">
        <v>0</v>
      </c>
      <c r="G124" s="1">
        <v>0</v>
      </c>
      <c r="H124" s="1">
        <v>3</v>
      </c>
      <c r="I124" s="5">
        <f t="shared" si="3"/>
        <v>100</v>
      </c>
      <c r="J124" s="5">
        <f t="shared" si="4"/>
        <v>0</v>
      </c>
      <c r="K124" s="5">
        <f t="shared" si="5"/>
        <v>0</v>
      </c>
    </row>
    <row r="125" spans="1:11" s="3" customFormat="1">
      <c r="A125" s="1">
        <v>2012</v>
      </c>
      <c r="B125" s="2" t="s">
        <v>59</v>
      </c>
      <c r="C125" s="2" t="s">
        <v>94</v>
      </c>
      <c r="D125" s="1">
        <v>4</v>
      </c>
      <c r="E125" s="1">
        <v>6</v>
      </c>
      <c r="F125" s="1">
        <v>1</v>
      </c>
      <c r="G125" s="1">
        <v>1</v>
      </c>
      <c r="H125" s="1">
        <v>8</v>
      </c>
      <c r="I125" s="5">
        <f t="shared" si="3"/>
        <v>75</v>
      </c>
      <c r="J125" s="5">
        <f t="shared" si="4"/>
        <v>12.5</v>
      </c>
      <c r="K125" s="5">
        <f t="shared" si="5"/>
        <v>12.5</v>
      </c>
    </row>
    <row r="126" spans="1:11" s="3" customFormat="1">
      <c r="A126" s="1">
        <v>2012</v>
      </c>
      <c r="B126" s="2" t="s">
        <v>59</v>
      </c>
      <c r="C126" s="2" t="s">
        <v>95</v>
      </c>
      <c r="D126" s="1">
        <v>1</v>
      </c>
      <c r="E126" s="1">
        <v>78</v>
      </c>
      <c r="F126" s="1">
        <v>14</v>
      </c>
      <c r="G126" s="1">
        <v>6</v>
      </c>
      <c r="H126" s="1">
        <v>98</v>
      </c>
      <c r="I126" s="5">
        <f t="shared" si="3"/>
        <v>79.591836734693871</v>
      </c>
      <c r="J126" s="5">
        <f t="shared" si="4"/>
        <v>14.285714285714286</v>
      </c>
      <c r="K126" s="5">
        <f t="shared" si="5"/>
        <v>6.1224489795918364</v>
      </c>
    </row>
    <row r="127" spans="1:11" s="3" customFormat="1">
      <c r="A127" s="1">
        <v>2012</v>
      </c>
      <c r="B127" s="2" t="s">
        <v>59</v>
      </c>
      <c r="C127" s="2" t="s">
        <v>95</v>
      </c>
      <c r="D127" s="1">
        <v>2</v>
      </c>
      <c r="E127" s="1">
        <v>55</v>
      </c>
      <c r="F127" s="1">
        <v>33</v>
      </c>
      <c r="G127" s="1">
        <v>10</v>
      </c>
      <c r="H127" s="1">
        <v>98</v>
      </c>
      <c r="I127" s="5">
        <f t="shared" si="3"/>
        <v>56.122448979591837</v>
      </c>
      <c r="J127" s="5">
        <f t="shared" si="4"/>
        <v>33.673469387755105</v>
      </c>
      <c r="K127" s="5">
        <f t="shared" si="5"/>
        <v>10.204081632653061</v>
      </c>
    </row>
    <row r="128" spans="1:11" s="3" customFormat="1">
      <c r="A128" s="1">
        <v>2012</v>
      </c>
      <c r="B128" s="2" t="s">
        <v>59</v>
      </c>
      <c r="C128" s="2" t="s">
        <v>95</v>
      </c>
      <c r="D128" s="1">
        <v>3</v>
      </c>
      <c r="E128" s="1">
        <v>49</v>
      </c>
      <c r="F128" s="1">
        <v>14</v>
      </c>
      <c r="G128" s="1">
        <v>11</v>
      </c>
      <c r="H128" s="1">
        <v>74</v>
      </c>
      <c r="I128" s="5">
        <f t="shared" si="3"/>
        <v>66.21621621621621</v>
      </c>
      <c r="J128" s="5">
        <f t="shared" si="4"/>
        <v>18.918918918918919</v>
      </c>
      <c r="K128" s="5">
        <f t="shared" si="5"/>
        <v>14.864864864864865</v>
      </c>
    </row>
    <row r="129" spans="1:11" s="3" customFormat="1">
      <c r="A129" s="1">
        <v>2012</v>
      </c>
      <c r="B129" s="2" t="s">
        <v>59</v>
      </c>
      <c r="C129" s="2" t="s">
        <v>95</v>
      </c>
      <c r="D129" s="1">
        <v>4</v>
      </c>
      <c r="E129" s="1">
        <v>11</v>
      </c>
      <c r="F129" s="1">
        <v>4</v>
      </c>
      <c r="G129" s="1">
        <v>0</v>
      </c>
      <c r="H129" s="1">
        <v>15</v>
      </c>
      <c r="I129" s="5">
        <f t="shared" si="3"/>
        <v>73.333333333333329</v>
      </c>
      <c r="J129" s="5">
        <f t="shared" si="4"/>
        <v>26.666666666666668</v>
      </c>
      <c r="K129" s="5">
        <f t="shared" si="5"/>
        <v>0</v>
      </c>
    </row>
    <row r="130" spans="1:11" s="3" customFormat="1">
      <c r="A130" s="1">
        <v>2012</v>
      </c>
      <c r="B130" s="2" t="s">
        <v>59</v>
      </c>
      <c r="C130" s="2" t="s">
        <v>96</v>
      </c>
      <c r="D130" s="1">
        <v>1</v>
      </c>
      <c r="E130" s="1">
        <v>28</v>
      </c>
      <c r="F130" s="1">
        <v>6</v>
      </c>
      <c r="G130" s="1">
        <v>13</v>
      </c>
      <c r="H130" s="1">
        <v>47</v>
      </c>
      <c r="I130" s="5">
        <f>(E130*100)/H130</f>
        <v>59.574468085106382</v>
      </c>
      <c r="J130" s="5">
        <f>(F130*100)/H130</f>
        <v>12.76595744680851</v>
      </c>
      <c r="K130" s="5">
        <f>(G130*100)/H130</f>
        <v>27.659574468085108</v>
      </c>
    </row>
    <row r="131" spans="1:11" s="3" customFormat="1">
      <c r="A131" s="1">
        <v>2012</v>
      </c>
      <c r="B131" s="2" t="s">
        <v>59</v>
      </c>
      <c r="C131" s="2" t="s">
        <v>96</v>
      </c>
      <c r="D131" s="1">
        <v>2</v>
      </c>
      <c r="E131" s="1">
        <v>7</v>
      </c>
      <c r="F131" s="1">
        <v>8</v>
      </c>
      <c r="G131" s="1">
        <v>2</v>
      </c>
      <c r="H131" s="1">
        <v>17</v>
      </c>
      <c r="I131" s="5">
        <f>(E131*100)/H131</f>
        <v>41.176470588235297</v>
      </c>
      <c r="J131" s="5">
        <f>(F131*100)/H131</f>
        <v>47.058823529411768</v>
      </c>
      <c r="K131" s="5">
        <f>(G131*100)/H131</f>
        <v>11.764705882352942</v>
      </c>
    </row>
    <row r="132" spans="1:11" s="3" customFormat="1">
      <c r="A132" s="1">
        <v>2012</v>
      </c>
      <c r="B132" s="2" t="s">
        <v>59</v>
      </c>
      <c r="C132" s="2" t="s">
        <v>96</v>
      </c>
      <c r="D132" s="1">
        <v>3</v>
      </c>
      <c r="E132" s="1">
        <v>12</v>
      </c>
      <c r="F132" s="1">
        <v>13</v>
      </c>
      <c r="G132" s="1">
        <v>14</v>
      </c>
      <c r="H132" s="1">
        <v>39</v>
      </c>
      <c r="I132" s="5">
        <f>(E132*100)/H132</f>
        <v>30.76923076923077</v>
      </c>
      <c r="J132" s="5">
        <f>(F132*100)/H132</f>
        <v>33.333333333333336</v>
      </c>
      <c r="K132" s="5">
        <f>(G132*100)/H132</f>
        <v>35.897435897435898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topLeftCell="A7" zoomScale="50" zoomScaleNormal="50" zoomScalePageLayoutView="50" workbookViewId="0">
      <selection activeCell="E27" sqref="E27:K27"/>
    </sheetView>
  </sheetViews>
  <sheetFormatPr baseColWidth="10" defaultColWidth="11.5" defaultRowHeight="14" x14ac:dyDescent="0"/>
  <cols>
    <col min="3" max="3" width="56.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72</v>
      </c>
      <c r="D2" s="1">
        <v>1</v>
      </c>
      <c r="E2" s="1">
        <v>101</v>
      </c>
      <c r="F2" s="1">
        <v>11</v>
      </c>
      <c r="G2" s="1">
        <v>13</v>
      </c>
      <c r="H2" s="1">
        <v>125</v>
      </c>
      <c r="I2" s="13">
        <f>(E2*100)/H2</f>
        <v>80.8</v>
      </c>
      <c r="J2" s="13">
        <f>(F2*100)/H2</f>
        <v>8.8000000000000007</v>
      </c>
      <c r="K2" s="13">
        <f>(G2*100)/H2</f>
        <v>10.4</v>
      </c>
    </row>
    <row r="3" spans="1:11" s="3" customFormat="1">
      <c r="A3" s="1">
        <v>2011</v>
      </c>
      <c r="B3" s="2" t="s">
        <v>59</v>
      </c>
      <c r="C3" s="2" t="s">
        <v>72</v>
      </c>
      <c r="D3" s="1">
        <v>2</v>
      </c>
      <c r="E3" s="1">
        <v>79</v>
      </c>
      <c r="F3" s="1">
        <v>13</v>
      </c>
      <c r="G3" s="1">
        <v>6</v>
      </c>
      <c r="H3" s="1">
        <v>98</v>
      </c>
      <c r="I3" s="13">
        <f>(E3*100)/H3</f>
        <v>80.612244897959187</v>
      </c>
      <c r="J3" s="13">
        <f>(F3*100)/H3</f>
        <v>13.26530612244898</v>
      </c>
      <c r="K3" s="13">
        <f>(G3*100)/H3</f>
        <v>6.1224489795918364</v>
      </c>
    </row>
    <row r="4" spans="1:11" s="14" customFormat="1">
      <c r="A4" s="15"/>
      <c r="B4" s="16"/>
      <c r="C4" s="19" t="s">
        <v>7</v>
      </c>
      <c r="D4" s="15"/>
      <c r="E4" s="15">
        <f>SUM(E2:E3)</f>
        <v>180</v>
      </c>
      <c r="F4" s="15">
        <f>SUM(F2:F3)</f>
        <v>24</v>
      </c>
      <c r="G4" s="15">
        <f>SUM(G2:G3)</f>
        <v>19</v>
      </c>
      <c r="H4" s="15">
        <f>SUM(H2:H3)</f>
        <v>223</v>
      </c>
      <c r="I4" s="13">
        <f>(E4*100)/H4</f>
        <v>80.717488789237663</v>
      </c>
      <c r="J4" s="13">
        <f>(F4*100)/H4</f>
        <v>10.762331838565023</v>
      </c>
      <c r="K4" s="13">
        <f>(G4*100)/H4</f>
        <v>8.52017937219731</v>
      </c>
    </row>
    <row r="5" spans="1:11">
      <c r="I5" s="18"/>
      <c r="J5" s="18"/>
      <c r="K5" s="18"/>
    </row>
    <row r="6" spans="1:11" s="3" customFormat="1">
      <c r="A6" s="1">
        <v>2012</v>
      </c>
      <c r="B6" s="2" t="s">
        <v>59</v>
      </c>
      <c r="C6" s="2" t="s">
        <v>72</v>
      </c>
      <c r="D6" s="1">
        <v>1</v>
      </c>
      <c r="E6" s="1">
        <v>78</v>
      </c>
      <c r="F6" s="1">
        <v>10</v>
      </c>
      <c r="G6" s="1">
        <v>2</v>
      </c>
      <c r="H6" s="1">
        <v>90</v>
      </c>
      <c r="I6" s="13">
        <f>(E6*100)/H6</f>
        <v>86.666666666666671</v>
      </c>
      <c r="J6" s="13">
        <f>(F6*100)/H6</f>
        <v>11.111111111111111</v>
      </c>
      <c r="K6" s="13">
        <f>(G6*100)/H6</f>
        <v>2.2222222222222223</v>
      </c>
    </row>
    <row r="7" spans="1:11" s="3" customFormat="1">
      <c r="A7" s="1">
        <v>2012</v>
      </c>
      <c r="B7" s="2" t="s">
        <v>59</v>
      </c>
      <c r="C7" s="2" t="s">
        <v>72</v>
      </c>
      <c r="D7" s="1">
        <v>2</v>
      </c>
      <c r="E7" s="1">
        <v>94</v>
      </c>
      <c r="F7" s="1">
        <v>10</v>
      </c>
      <c r="G7" s="1">
        <v>16</v>
      </c>
      <c r="H7" s="1">
        <v>120</v>
      </c>
      <c r="I7" s="13">
        <f>(E7*100)/H7</f>
        <v>78.333333333333329</v>
      </c>
      <c r="J7" s="13">
        <f>(F7*100)/H7</f>
        <v>8.3333333333333339</v>
      </c>
      <c r="K7" s="13">
        <f>(G7*100)/H7</f>
        <v>13.333333333333334</v>
      </c>
    </row>
    <row r="8" spans="1:11" s="3" customFormat="1">
      <c r="A8" s="1">
        <v>2012</v>
      </c>
      <c r="B8" s="2" t="s">
        <v>59</v>
      </c>
      <c r="C8" s="2" t="s">
        <v>72</v>
      </c>
      <c r="D8" s="1">
        <v>3</v>
      </c>
      <c r="E8" s="1">
        <v>78</v>
      </c>
      <c r="F8" s="1">
        <v>14</v>
      </c>
      <c r="G8" s="1">
        <v>10</v>
      </c>
      <c r="H8" s="1">
        <v>102</v>
      </c>
      <c r="I8" s="13">
        <f>(E8*100)/H8</f>
        <v>76.470588235294116</v>
      </c>
      <c r="J8" s="13">
        <f>(F8*100)/H8</f>
        <v>13.725490196078431</v>
      </c>
      <c r="K8" s="13">
        <f>(G8*100)/H8</f>
        <v>9.8039215686274517</v>
      </c>
    </row>
    <row r="9" spans="1:11" s="14" customFormat="1">
      <c r="A9" s="15"/>
      <c r="B9" s="16"/>
      <c r="C9" s="19" t="s">
        <v>8</v>
      </c>
      <c r="D9" s="15"/>
      <c r="E9" s="15">
        <f>SUM(E6:E8)</f>
        <v>250</v>
      </c>
      <c r="F9" s="15">
        <f>SUM(F6:F8)</f>
        <v>34</v>
      </c>
      <c r="G9" s="15">
        <f>SUM(G6:G8)</f>
        <v>28</v>
      </c>
      <c r="H9" s="15">
        <f>SUM(H6:H8)</f>
        <v>312</v>
      </c>
      <c r="I9" s="13">
        <f>(E9*100)/H9</f>
        <v>80.128205128205124</v>
      </c>
      <c r="J9" s="13">
        <f>(F9*100)/H9</f>
        <v>10.897435897435898</v>
      </c>
      <c r="K9" s="13">
        <f>(G9*100)/H9</f>
        <v>8.9743589743589745</v>
      </c>
    </row>
    <row r="10" spans="1:11">
      <c r="I10" s="18"/>
      <c r="J10" s="18"/>
      <c r="K10" s="18"/>
    </row>
    <row r="11" spans="1:11" s="3" customFormat="1">
      <c r="A11" s="1">
        <v>2013</v>
      </c>
      <c r="B11" s="2" t="s">
        <v>59</v>
      </c>
      <c r="C11" s="2" t="s">
        <v>72</v>
      </c>
      <c r="D11" s="1">
        <v>1</v>
      </c>
      <c r="E11" s="1">
        <v>85</v>
      </c>
      <c r="F11" s="1">
        <v>3</v>
      </c>
      <c r="G11" s="1">
        <v>16</v>
      </c>
      <c r="H11" s="1">
        <v>104</v>
      </c>
      <c r="I11" s="13">
        <f>(E11*100)/H11</f>
        <v>81.730769230769226</v>
      </c>
      <c r="J11" s="13">
        <f>(F11*100)/H11</f>
        <v>2.8846153846153846</v>
      </c>
      <c r="K11" s="13">
        <f>(G11*100)/H11</f>
        <v>15.384615384615385</v>
      </c>
    </row>
    <row r="12" spans="1:11" s="3" customFormat="1">
      <c r="A12" s="1">
        <v>2013</v>
      </c>
      <c r="B12" s="2" t="s">
        <v>59</v>
      </c>
      <c r="C12" s="2" t="s">
        <v>72</v>
      </c>
      <c r="D12" s="1">
        <v>2</v>
      </c>
      <c r="E12" s="1">
        <v>63</v>
      </c>
      <c r="F12" s="1">
        <v>4</v>
      </c>
      <c r="G12" s="1">
        <v>12</v>
      </c>
      <c r="H12" s="1">
        <v>79</v>
      </c>
      <c r="I12" s="13">
        <f>(E12*100)/H12</f>
        <v>79.74683544303798</v>
      </c>
      <c r="J12" s="13">
        <f>(F12*100)/H12</f>
        <v>5.0632911392405067</v>
      </c>
      <c r="K12" s="13">
        <f>(G12*100)/H12</f>
        <v>15.189873417721518</v>
      </c>
    </row>
    <row r="13" spans="1:11" s="3" customFormat="1">
      <c r="A13" s="1">
        <v>2013</v>
      </c>
      <c r="B13" s="2" t="s">
        <v>59</v>
      </c>
      <c r="C13" s="2" t="s">
        <v>72</v>
      </c>
      <c r="D13" s="1">
        <v>3</v>
      </c>
      <c r="E13" s="1">
        <v>84</v>
      </c>
      <c r="F13" s="1">
        <v>19</v>
      </c>
      <c r="G13" s="1">
        <v>12</v>
      </c>
      <c r="H13" s="1">
        <v>115</v>
      </c>
      <c r="I13" s="13">
        <f>(E13*100)/H13</f>
        <v>73.043478260869563</v>
      </c>
      <c r="J13" s="13">
        <f>(F13*100)/H13</f>
        <v>16.521739130434781</v>
      </c>
      <c r="K13" s="13">
        <f>(G13*100)/H13</f>
        <v>10.434782608695652</v>
      </c>
    </row>
    <row r="14" spans="1:11" s="3" customFormat="1">
      <c r="A14" s="1">
        <v>2013</v>
      </c>
      <c r="B14" s="2" t="s">
        <v>59</v>
      </c>
      <c r="C14" s="2" t="s">
        <v>72</v>
      </c>
      <c r="D14" s="1">
        <v>4</v>
      </c>
      <c r="E14" s="1">
        <v>73</v>
      </c>
      <c r="F14" s="1">
        <v>21</v>
      </c>
      <c r="G14" s="1">
        <v>7</v>
      </c>
      <c r="H14" s="1">
        <v>101</v>
      </c>
      <c r="I14" s="13">
        <f>(E14*100)/H14</f>
        <v>72.277227722772281</v>
      </c>
      <c r="J14" s="13">
        <f>(F14*100)/H14</f>
        <v>20.792079207920793</v>
      </c>
      <c r="K14" s="13">
        <f>(G14*100)/H14</f>
        <v>6.9306930693069306</v>
      </c>
    </row>
    <row r="15" spans="1:11" s="14" customFormat="1">
      <c r="A15" s="15"/>
      <c r="B15" s="16"/>
      <c r="C15" s="19" t="s">
        <v>9</v>
      </c>
      <c r="D15" s="15"/>
      <c r="E15" s="15">
        <f>SUM(E11:E14)</f>
        <v>305</v>
      </c>
      <c r="F15" s="15">
        <f>SUM(F11:F14)</f>
        <v>47</v>
      </c>
      <c r="G15" s="15">
        <f>SUM(G11:G14)</f>
        <v>47</v>
      </c>
      <c r="H15" s="15">
        <f>SUM(H11:H14)</f>
        <v>399</v>
      </c>
      <c r="I15" s="13">
        <f>(E15*100)/H15</f>
        <v>76.441102756892235</v>
      </c>
      <c r="J15" s="13">
        <f>(F15*100)/H15</f>
        <v>11.779448621553884</v>
      </c>
      <c r="K15" s="13">
        <f>(G15*100)/H15</f>
        <v>11.779448621553884</v>
      </c>
    </row>
    <row r="16" spans="1:11">
      <c r="I16" s="18"/>
      <c r="J16" s="18"/>
      <c r="K16" s="18"/>
    </row>
    <row r="17" spans="1:11" s="3" customFormat="1">
      <c r="A17" s="1">
        <v>2014</v>
      </c>
      <c r="B17" s="2" t="s">
        <v>59</v>
      </c>
      <c r="C17" s="2" t="s">
        <v>72</v>
      </c>
      <c r="D17" s="1">
        <v>1</v>
      </c>
      <c r="E17" s="1">
        <v>69</v>
      </c>
      <c r="F17" s="1">
        <v>7</v>
      </c>
      <c r="G17" s="1">
        <v>10</v>
      </c>
      <c r="H17" s="1">
        <v>86</v>
      </c>
      <c r="I17" s="13">
        <f>(E17*100)/H17</f>
        <v>80.232558139534888</v>
      </c>
      <c r="J17" s="13">
        <f>(F17*100)/H17</f>
        <v>8.1395348837209305</v>
      </c>
      <c r="K17" s="13">
        <f>(G17*100)/H17</f>
        <v>11.627906976744185</v>
      </c>
    </row>
    <row r="18" spans="1:11" s="3" customFormat="1">
      <c r="A18" s="1">
        <v>2014</v>
      </c>
      <c r="B18" s="2" t="s">
        <v>59</v>
      </c>
      <c r="C18" s="2" t="s">
        <v>72</v>
      </c>
      <c r="D18" s="1">
        <v>2</v>
      </c>
      <c r="E18" s="1">
        <v>62</v>
      </c>
      <c r="F18" s="1">
        <v>10</v>
      </c>
      <c r="G18" s="1">
        <v>10</v>
      </c>
      <c r="H18" s="1">
        <v>82</v>
      </c>
      <c r="I18" s="13">
        <f>(E18*100)/H18</f>
        <v>75.609756097560975</v>
      </c>
      <c r="J18" s="13">
        <f>(F18*100)/H18</f>
        <v>12.195121951219512</v>
      </c>
      <c r="K18" s="13">
        <f>(G18*100)/H18</f>
        <v>12.195121951219512</v>
      </c>
    </row>
    <row r="19" spans="1:11" s="3" customFormat="1">
      <c r="A19" s="1">
        <v>2014</v>
      </c>
      <c r="B19" s="2" t="s">
        <v>59</v>
      </c>
      <c r="C19" s="2" t="s">
        <v>72</v>
      </c>
      <c r="D19" s="1">
        <v>3</v>
      </c>
      <c r="E19" s="1">
        <v>51</v>
      </c>
      <c r="F19" s="1">
        <v>10</v>
      </c>
      <c r="G19" s="1">
        <v>17</v>
      </c>
      <c r="H19" s="1">
        <v>78</v>
      </c>
      <c r="I19" s="13">
        <f>(E19*100)/H19</f>
        <v>65.384615384615387</v>
      </c>
      <c r="J19" s="13">
        <f>(F19*100)/H19</f>
        <v>12.820512820512821</v>
      </c>
      <c r="K19" s="13">
        <f>(G19*100)/H19</f>
        <v>21.794871794871796</v>
      </c>
    </row>
    <row r="20" spans="1:11" s="3" customFormat="1">
      <c r="A20" s="1">
        <v>2014</v>
      </c>
      <c r="B20" s="2" t="s">
        <v>59</v>
      </c>
      <c r="C20" s="2" t="s">
        <v>72</v>
      </c>
      <c r="D20" s="1">
        <v>4</v>
      </c>
      <c r="E20" s="1">
        <v>115</v>
      </c>
      <c r="F20" s="1">
        <v>30</v>
      </c>
      <c r="G20" s="1">
        <v>12</v>
      </c>
      <c r="H20" s="1">
        <v>157</v>
      </c>
      <c r="I20" s="13">
        <f>(E20*100)/H20</f>
        <v>73.248407643312106</v>
      </c>
      <c r="J20" s="13">
        <f>(F20*100)/H20</f>
        <v>19.108280254777071</v>
      </c>
      <c r="K20" s="13">
        <f>(G20*100)/H20</f>
        <v>7.6433121019108281</v>
      </c>
    </row>
    <row r="21" spans="1:11" s="14" customFormat="1">
      <c r="A21" s="15"/>
      <c r="B21" s="16"/>
      <c r="C21" s="19" t="s">
        <v>10</v>
      </c>
      <c r="D21" s="15"/>
      <c r="E21" s="15">
        <f>SUM(E17:E20)</f>
        <v>297</v>
      </c>
      <c r="F21" s="15">
        <f>SUM(F17:F20)</f>
        <v>57</v>
      </c>
      <c r="G21" s="15">
        <f>SUM(G17:G20)</f>
        <v>49</v>
      </c>
      <c r="H21" s="15">
        <f>SUM(H17:H20)</f>
        <v>403</v>
      </c>
      <c r="I21" s="13">
        <f>(E21*100)/H21</f>
        <v>73.697270471464023</v>
      </c>
      <c r="J21" s="13">
        <f>(F21*100)/H21</f>
        <v>14.143920595533499</v>
      </c>
      <c r="K21" s="13">
        <f>(G21*100)/H21</f>
        <v>12.158808933002481</v>
      </c>
    </row>
    <row r="22" spans="1:11">
      <c r="C22" s="2"/>
      <c r="I22" s="13"/>
      <c r="J22" s="13"/>
      <c r="K22" s="13"/>
    </row>
    <row r="23" spans="1:11">
      <c r="A23" s="38">
        <v>2015</v>
      </c>
      <c r="B23" s="2" t="s">
        <v>59</v>
      </c>
      <c r="C23" s="2" t="s">
        <v>72</v>
      </c>
      <c r="D23">
        <v>1</v>
      </c>
      <c r="E23">
        <v>93</v>
      </c>
      <c r="F23">
        <v>4</v>
      </c>
      <c r="G23">
        <v>5</v>
      </c>
      <c r="H23">
        <v>102</v>
      </c>
      <c r="I23" s="31">
        <v>91.17</v>
      </c>
      <c r="J23" s="31">
        <v>3.92</v>
      </c>
      <c r="K23" s="31">
        <v>4.91</v>
      </c>
    </row>
    <row r="24" spans="1:11">
      <c r="A24">
        <v>2015</v>
      </c>
      <c r="B24" s="2" t="s">
        <v>59</v>
      </c>
      <c r="C24" s="2" t="s">
        <v>72</v>
      </c>
      <c r="D24">
        <v>2</v>
      </c>
      <c r="E24">
        <v>61</v>
      </c>
      <c r="F24">
        <v>11</v>
      </c>
      <c r="G24">
        <v>10</v>
      </c>
      <c r="H24">
        <v>82</v>
      </c>
      <c r="I24" s="31">
        <v>74.39</v>
      </c>
      <c r="J24" s="31">
        <v>13.41</v>
      </c>
      <c r="K24" s="31">
        <v>12.2</v>
      </c>
    </row>
    <row r="25" spans="1:11">
      <c r="A25">
        <v>2015</v>
      </c>
      <c r="B25" s="2" t="s">
        <v>59</v>
      </c>
      <c r="C25" s="2" t="s">
        <v>72</v>
      </c>
      <c r="D25">
        <v>3</v>
      </c>
      <c r="E25">
        <v>63</v>
      </c>
      <c r="F25">
        <v>9</v>
      </c>
      <c r="G25">
        <v>6</v>
      </c>
      <c r="H25">
        <v>78</v>
      </c>
      <c r="I25" s="31">
        <v>80.760000000000005</v>
      </c>
      <c r="J25" s="31">
        <v>11.53</v>
      </c>
      <c r="K25" s="31">
        <v>7.71</v>
      </c>
    </row>
    <row r="26" spans="1:11">
      <c r="A26">
        <v>2015</v>
      </c>
      <c r="B26" s="2" t="s">
        <v>59</v>
      </c>
      <c r="C26" s="2" t="s">
        <v>72</v>
      </c>
      <c r="D26">
        <v>4</v>
      </c>
      <c r="E26">
        <v>100</v>
      </c>
      <c r="F26">
        <v>20</v>
      </c>
      <c r="G26">
        <v>20</v>
      </c>
      <c r="H26">
        <v>140</v>
      </c>
      <c r="I26" s="31">
        <v>71.42</v>
      </c>
      <c r="J26" s="31">
        <v>14.28</v>
      </c>
      <c r="K26" s="31">
        <v>14.3</v>
      </c>
    </row>
    <row r="27" spans="1:11" s="32" customFormat="1">
      <c r="C27" s="33" t="s">
        <v>119</v>
      </c>
      <c r="E27" s="32">
        <f>SUM(E23:E26)</f>
        <v>317</v>
      </c>
      <c r="F27" s="32">
        <f>SUM(F23:F26)</f>
        <v>44</v>
      </c>
      <c r="G27" s="32">
        <f>SUM(G23:G26)</f>
        <v>41</v>
      </c>
      <c r="H27" s="32">
        <f>SUM(H23:H26)</f>
        <v>402</v>
      </c>
      <c r="I27" s="37">
        <f>(100*E27)/H27</f>
        <v>78.855721393034827</v>
      </c>
      <c r="J27" s="37">
        <f>(100*F27)/H27</f>
        <v>10.945273631840797</v>
      </c>
      <c r="K27" s="37">
        <f>(100*G27)/H27</f>
        <v>10.199004975124378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50" zoomScaleNormal="50" zoomScalePageLayoutView="50" workbookViewId="0">
      <selection activeCell="E30" sqref="E30:K30"/>
    </sheetView>
  </sheetViews>
  <sheetFormatPr baseColWidth="10" defaultColWidth="11.5" defaultRowHeight="14" x14ac:dyDescent="0"/>
  <cols>
    <col min="3" max="3" width="42.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71</v>
      </c>
      <c r="D2" s="1">
        <v>1</v>
      </c>
      <c r="E2" s="1">
        <v>63</v>
      </c>
      <c r="F2" s="1">
        <v>13</v>
      </c>
      <c r="G2" s="1">
        <v>7</v>
      </c>
      <c r="H2" s="1">
        <v>83</v>
      </c>
      <c r="I2" s="13">
        <f>(E2*100)/H2</f>
        <v>75.903614457831324</v>
      </c>
      <c r="J2" s="13">
        <f>(F2*100)/H2</f>
        <v>15.662650602409638</v>
      </c>
      <c r="K2" s="13">
        <f>(G2*100)/H2</f>
        <v>8.4337349397590362</v>
      </c>
    </row>
    <row r="3" spans="1:11" s="3" customFormat="1">
      <c r="A3" s="1">
        <v>2011</v>
      </c>
      <c r="B3" s="2" t="s">
        <v>59</v>
      </c>
      <c r="C3" s="2" t="s">
        <v>71</v>
      </c>
      <c r="D3" s="1">
        <v>2</v>
      </c>
      <c r="E3" s="1">
        <v>35</v>
      </c>
      <c r="F3" s="1">
        <v>7</v>
      </c>
      <c r="G3" s="1">
        <v>17</v>
      </c>
      <c r="H3" s="1">
        <v>59</v>
      </c>
      <c r="I3" s="13">
        <f>(E3*100)/H3</f>
        <v>59.322033898305087</v>
      </c>
      <c r="J3" s="13">
        <f>(F3*100)/H3</f>
        <v>11.864406779661017</v>
      </c>
      <c r="K3" s="13">
        <f>(G3*100)/H3</f>
        <v>28.8135593220339</v>
      </c>
    </row>
    <row r="4" spans="1:11" s="3" customFormat="1">
      <c r="A4" s="1">
        <v>2011</v>
      </c>
      <c r="B4" s="2" t="s">
        <v>59</v>
      </c>
      <c r="C4" s="2" t="s">
        <v>71</v>
      </c>
      <c r="D4" s="1">
        <v>3</v>
      </c>
      <c r="E4" s="1">
        <v>16</v>
      </c>
      <c r="F4" s="1">
        <v>12</v>
      </c>
      <c r="G4" s="1">
        <v>26</v>
      </c>
      <c r="H4" s="1">
        <v>54</v>
      </c>
      <c r="I4" s="13">
        <f>(E4*100)/H4</f>
        <v>29.62962962962963</v>
      </c>
      <c r="J4" s="13">
        <f>(F4*100)/H4</f>
        <v>22.222222222222221</v>
      </c>
      <c r="K4" s="13">
        <f>(G4*100)/H4</f>
        <v>48.148148148148145</v>
      </c>
    </row>
    <row r="5" spans="1:11" s="3" customFormat="1">
      <c r="A5" s="1">
        <v>2011</v>
      </c>
      <c r="B5" s="2" t="s">
        <v>59</v>
      </c>
      <c r="C5" s="2" t="s">
        <v>71</v>
      </c>
      <c r="D5" s="1">
        <v>4</v>
      </c>
      <c r="E5" s="1">
        <v>33</v>
      </c>
      <c r="F5" s="1">
        <v>5</v>
      </c>
      <c r="G5" s="1">
        <v>50</v>
      </c>
      <c r="H5" s="1">
        <v>88</v>
      </c>
      <c r="I5" s="13">
        <f>(E5*100)/H5</f>
        <v>37.5</v>
      </c>
      <c r="J5" s="13">
        <f>(F5*100)/H5</f>
        <v>5.6818181818181817</v>
      </c>
      <c r="K5" s="13">
        <f>(G5*100)/H5</f>
        <v>56.81818181818182</v>
      </c>
    </row>
    <row r="6" spans="1:11" s="14" customFormat="1">
      <c r="A6" s="15"/>
      <c r="B6" s="16"/>
      <c r="C6" s="19" t="s">
        <v>7</v>
      </c>
      <c r="D6" s="15"/>
      <c r="E6" s="15">
        <f>SUM(E2:E5)</f>
        <v>147</v>
      </c>
      <c r="F6" s="15">
        <f>SUM(F2:F5)</f>
        <v>37</v>
      </c>
      <c r="G6" s="15">
        <f>SUM(G2:G5)</f>
        <v>100</v>
      </c>
      <c r="H6" s="15">
        <f>SUM(H2:H5)</f>
        <v>284</v>
      </c>
      <c r="I6" s="13">
        <f>(E6*100)/H6</f>
        <v>51.760563380281688</v>
      </c>
      <c r="J6" s="13">
        <f>(F6*100)/H6</f>
        <v>13.028169014084508</v>
      </c>
      <c r="K6" s="13">
        <f>(G6*100)/H6</f>
        <v>35.2112676056338</v>
      </c>
    </row>
    <row r="7" spans="1:11">
      <c r="I7" s="18"/>
      <c r="J7" s="18"/>
      <c r="K7" s="18"/>
    </row>
    <row r="8" spans="1:11" s="3" customFormat="1">
      <c r="A8" s="1">
        <v>2012</v>
      </c>
      <c r="B8" s="2" t="s">
        <v>59</v>
      </c>
      <c r="C8" s="2" t="s">
        <v>71</v>
      </c>
      <c r="D8" s="1">
        <v>1</v>
      </c>
      <c r="E8" s="1">
        <v>58</v>
      </c>
      <c r="F8" s="1">
        <v>11</v>
      </c>
      <c r="G8" s="1">
        <v>20</v>
      </c>
      <c r="H8" s="1">
        <v>89</v>
      </c>
      <c r="I8" s="13">
        <f>(E8*100)/H8</f>
        <v>65.168539325842701</v>
      </c>
      <c r="J8" s="13">
        <f>(F8*100)/H8</f>
        <v>12.359550561797754</v>
      </c>
      <c r="K8" s="13">
        <f>(G8*100)/H8</f>
        <v>22.471910112359552</v>
      </c>
    </row>
    <row r="9" spans="1:11" s="3" customFormat="1">
      <c r="A9" s="1">
        <v>2012</v>
      </c>
      <c r="B9" s="2" t="s">
        <v>59</v>
      </c>
      <c r="C9" s="2" t="s">
        <v>71</v>
      </c>
      <c r="D9" s="1">
        <v>2</v>
      </c>
      <c r="E9" s="1">
        <v>36</v>
      </c>
      <c r="F9" s="1">
        <v>11</v>
      </c>
      <c r="G9" s="1">
        <v>14</v>
      </c>
      <c r="H9" s="1">
        <v>61</v>
      </c>
      <c r="I9" s="13">
        <f>(E9*100)/H9</f>
        <v>59.016393442622949</v>
      </c>
      <c r="J9" s="13">
        <f>(F9*100)/H9</f>
        <v>18.032786885245901</v>
      </c>
      <c r="K9" s="13">
        <f>(G9*100)/H9</f>
        <v>22.950819672131146</v>
      </c>
    </row>
    <row r="10" spans="1:11" s="3" customFormat="1">
      <c r="A10" s="1">
        <v>2012</v>
      </c>
      <c r="B10" s="2" t="s">
        <v>59</v>
      </c>
      <c r="C10" s="2" t="s">
        <v>71</v>
      </c>
      <c r="D10" s="1">
        <v>3</v>
      </c>
      <c r="E10" s="1">
        <v>27</v>
      </c>
      <c r="F10" s="1">
        <v>10</v>
      </c>
      <c r="G10" s="1">
        <v>23</v>
      </c>
      <c r="H10" s="1">
        <v>60</v>
      </c>
      <c r="I10" s="13">
        <f>(E10*100)/H10</f>
        <v>45</v>
      </c>
      <c r="J10" s="13">
        <f>(F10*100)/H10</f>
        <v>16.666666666666668</v>
      </c>
      <c r="K10" s="13">
        <f>(G10*100)/H10</f>
        <v>38.333333333333336</v>
      </c>
    </row>
    <row r="11" spans="1:11" s="3" customFormat="1">
      <c r="A11" s="1">
        <v>2012</v>
      </c>
      <c r="B11" s="2" t="s">
        <v>59</v>
      </c>
      <c r="C11" s="2" t="s">
        <v>71</v>
      </c>
      <c r="D11" s="1">
        <v>4</v>
      </c>
      <c r="E11" s="1">
        <v>32</v>
      </c>
      <c r="F11" s="1">
        <v>17</v>
      </c>
      <c r="G11" s="1">
        <v>48</v>
      </c>
      <c r="H11" s="1">
        <v>97</v>
      </c>
      <c r="I11" s="13">
        <f>(E11*100)/H11</f>
        <v>32.989690721649481</v>
      </c>
      <c r="J11" s="13">
        <f>(F11*100)/H11</f>
        <v>17.52577319587629</v>
      </c>
      <c r="K11" s="13">
        <f>(G11*100)/H11</f>
        <v>49.484536082474229</v>
      </c>
    </row>
    <row r="12" spans="1:11" s="14" customFormat="1">
      <c r="A12" s="15"/>
      <c r="B12" s="16"/>
      <c r="C12" s="19" t="s">
        <v>8</v>
      </c>
      <c r="D12" s="15"/>
      <c r="E12" s="15">
        <f>SUM(E8:E11)</f>
        <v>153</v>
      </c>
      <c r="F12" s="15">
        <f>SUM(F8:F11)</f>
        <v>49</v>
      </c>
      <c r="G12" s="15">
        <f>SUM(G8:G11)</f>
        <v>105</v>
      </c>
      <c r="H12" s="15">
        <f>SUM(H8:H11)</f>
        <v>307</v>
      </c>
      <c r="I12" s="13">
        <f>(E12*100)/H12</f>
        <v>49.837133550488602</v>
      </c>
      <c r="J12" s="13">
        <f>(F12*100)/H12</f>
        <v>15.960912052117264</v>
      </c>
      <c r="K12" s="13">
        <f>(G12*100)/H12</f>
        <v>34.20195439739414</v>
      </c>
    </row>
    <row r="13" spans="1:11">
      <c r="I13" s="18"/>
      <c r="J13" s="18"/>
      <c r="K13" s="18"/>
    </row>
    <row r="14" spans="1:11" s="3" customFormat="1">
      <c r="A14" s="1">
        <v>2013</v>
      </c>
      <c r="B14" s="2" t="s">
        <v>59</v>
      </c>
      <c r="C14" s="2" t="s">
        <v>71</v>
      </c>
      <c r="D14" s="1">
        <v>1</v>
      </c>
      <c r="E14" s="1">
        <v>37</v>
      </c>
      <c r="F14" s="1">
        <v>13</v>
      </c>
      <c r="G14" s="1">
        <v>13</v>
      </c>
      <c r="H14" s="1">
        <v>63</v>
      </c>
      <c r="I14" s="13">
        <f>(E14*100)/H14</f>
        <v>58.730158730158728</v>
      </c>
      <c r="J14" s="13">
        <f>(F14*100)/H14</f>
        <v>20.634920634920636</v>
      </c>
      <c r="K14" s="13">
        <f>(G14*100)/H14</f>
        <v>20.634920634920636</v>
      </c>
    </row>
    <row r="15" spans="1:11" s="3" customFormat="1">
      <c r="A15" s="1">
        <v>2013</v>
      </c>
      <c r="B15" s="2" t="s">
        <v>59</v>
      </c>
      <c r="C15" s="2" t="s">
        <v>71</v>
      </c>
      <c r="D15" s="1">
        <v>2</v>
      </c>
      <c r="E15" s="1">
        <v>42</v>
      </c>
      <c r="F15" s="1">
        <v>17</v>
      </c>
      <c r="G15" s="1">
        <v>15</v>
      </c>
      <c r="H15" s="1">
        <v>74</v>
      </c>
      <c r="I15" s="13">
        <f>(E15*100)/H15</f>
        <v>56.756756756756758</v>
      </c>
      <c r="J15" s="13">
        <f>(F15*100)/H15</f>
        <v>22.972972972972972</v>
      </c>
      <c r="K15" s="13">
        <f>(G15*100)/H15</f>
        <v>20.27027027027027</v>
      </c>
    </row>
    <row r="16" spans="1:11" s="3" customFormat="1">
      <c r="A16" s="1">
        <v>2013</v>
      </c>
      <c r="B16" s="2" t="s">
        <v>59</v>
      </c>
      <c r="C16" s="2" t="s">
        <v>71</v>
      </c>
      <c r="D16" s="1">
        <v>3</v>
      </c>
      <c r="E16" s="1">
        <v>34</v>
      </c>
      <c r="F16" s="1">
        <v>7</v>
      </c>
      <c r="G16" s="1">
        <v>16</v>
      </c>
      <c r="H16" s="1">
        <v>57</v>
      </c>
      <c r="I16" s="13">
        <f>(E16*100)/H16</f>
        <v>59.649122807017541</v>
      </c>
      <c r="J16" s="13">
        <f>(F16*100)/H16</f>
        <v>12.280701754385966</v>
      </c>
      <c r="K16" s="13">
        <f>(G16*100)/H16</f>
        <v>28.07017543859649</v>
      </c>
    </row>
    <row r="17" spans="1:11" s="3" customFormat="1">
      <c r="A17" s="1">
        <v>2013</v>
      </c>
      <c r="B17" s="2" t="s">
        <v>59</v>
      </c>
      <c r="C17" s="2" t="s">
        <v>71</v>
      </c>
      <c r="D17" s="1">
        <v>4</v>
      </c>
      <c r="E17" s="1">
        <v>41</v>
      </c>
      <c r="F17" s="1">
        <v>15</v>
      </c>
      <c r="G17" s="1">
        <v>53</v>
      </c>
      <c r="H17" s="1">
        <v>109</v>
      </c>
      <c r="I17" s="13">
        <f>(E17*100)/H17</f>
        <v>37.61467889908257</v>
      </c>
      <c r="J17" s="13">
        <f>(F17*100)/H17</f>
        <v>13.761467889908257</v>
      </c>
      <c r="K17" s="13">
        <f>(G17*100)/H17</f>
        <v>48.623853211009177</v>
      </c>
    </row>
    <row r="18" spans="1:11" s="14" customFormat="1">
      <c r="A18" s="15"/>
      <c r="B18" s="16"/>
      <c r="C18" s="19" t="s">
        <v>9</v>
      </c>
      <c r="D18" s="15"/>
      <c r="E18" s="15">
        <f>SUM(E14:E17)</f>
        <v>154</v>
      </c>
      <c r="F18" s="15">
        <f>SUM(F14:F17)</f>
        <v>52</v>
      </c>
      <c r="G18" s="15">
        <f>SUM(G14:G17)</f>
        <v>97</v>
      </c>
      <c r="H18" s="15">
        <f>SUM(H14:H17)</f>
        <v>303</v>
      </c>
      <c r="I18" s="13">
        <f>(E18*100)/H18</f>
        <v>50.825082508250823</v>
      </c>
      <c r="J18" s="13">
        <f>(F18*100)/H18</f>
        <v>17.161716171617162</v>
      </c>
      <c r="K18" s="13">
        <f>(G18*100)/H18</f>
        <v>32.013201320132012</v>
      </c>
    </row>
    <row r="19" spans="1:11">
      <c r="I19" s="18"/>
      <c r="J19" s="18"/>
      <c r="K19" s="18"/>
    </row>
    <row r="20" spans="1:11" s="3" customFormat="1">
      <c r="A20" s="1">
        <v>2014</v>
      </c>
      <c r="B20" s="2" t="s">
        <v>59</v>
      </c>
      <c r="C20" s="2" t="s">
        <v>71</v>
      </c>
      <c r="D20" s="1">
        <v>1</v>
      </c>
      <c r="E20" s="1">
        <v>47</v>
      </c>
      <c r="F20" s="1">
        <v>6</v>
      </c>
      <c r="G20" s="1">
        <v>5</v>
      </c>
      <c r="H20" s="1">
        <v>58</v>
      </c>
      <c r="I20" s="13">
        <f>(E20*100)/H20</f>
        <v>81.034482758620683</v>
      </c>
      <c r="J20" s="13">
        <f>(F20*100)/H20</f>
        <v>10.344827586206897</v>
      </c>
      <c r="K20" s="13">
        <f>(G20*100)/H20</f>
        <v>8.6206896551724146</v>
      </c>
    </row>
    <row r="21" spans="1:11" s="3" customFormat="1">
      <c r="A21" s="1">
        <v>2014</v>
      </c>
      <c r="B21" s="2" t="s">
        <v>59</v>
      </c>
      <c r="C21" s="2" t="s">
        <v>71</v>
      </c>
      <c r="D21" s="1">
        <v>2</v>
      </c>
      <c r="E21" s="1">
        <v>26</v>
      </c>
      <c r="F21" s="1">
        <v>15</v>
      </c>
      <c r="G21" s="1">
        <v>13</v>
      </c>
      <c r="H21" s="1">
        <v>54</v>
      </c>
      <c r="I21" s="13">
        <f>(E21*100)/H21</f>
        <v>48.148148148148145</v>
      </c>
      <c r="J21" s="13">
        <f>(F21*100)/H21</f>
        <v>27.777777777777779</v>
      </c>
      <c r="K21" s="13">
        <f>(G21*100)/H21</f>
        <v>24.074074074074073</v>
      </c>
    </row>
    <row r="22" spans="1:11" s="3" customFormat="1">
      <c r="A22" s="1">
        <v>2014</v>
      </c>
      <c r="B22" s="2" t="s">
        <v>59</v>
      </c>
      <c r="C22" s="2" t="s">
        <v>71</v>
      </c>
      <c r="D22" s="1">
        <v>3</v>
      </c>
      <c r="E22" s="1">
        <v>35</v>
      </c>
      <c r="F22" s="1">
        <v>22</v>
      </c>
      <c r="G22" s="1">
        <v>12</v>
      </c>
      <c r="H22" s="1">
        <v>69</v>
      </c>
      <c r="I22" s="13">
        <f>(E22*100)/H22</f>
        <v>50.724637681159422</v>
      </c>
      <c r="J22" s="13">
        <f>(F22*100)/H22</f>
        <v>31.884057971014492</v>
      </c>
      <c r="K22" s="13">
        <f>(G22*100)/H22</f>
        <v>17.391304347826086</v>
      </c>
    </row>
    <row r="23" spans="1:11" s="3" customFormat="1">
      <c r="A23" s="1">
        <v>2014</v>
      </c>
      <c r="B23" s="2" t="s">
        <v>59</v>
      </c>
      <c r="C23" s="2" t="s">
        <v>71</v>
      </c>
      <c r="D23" s="1">
        <v>4</v>
      </c>
      <c r="E23" s="1">
        <v>49</v>
      </c>
      <c r="F23" s="1">
        <v>11</v>
      </c>
      <c r="G23" s="1">
        <v>30</v>
      </c>
      <c r="H23" s="1">
        <v>90</v>
      </c>
      <c r="I23" s="13">
        <f>(E23*100)/H23</f>
        <v>54.444444444444443</v>
      </c>
      <c r="J23" s="13">
        <f>(F23*100)/H23</f>
        <v>12.222222222222221</v>
      </c>
      <c r="K23" s="13">
        <f>(G23*100)/H23</f>
        <v>33.333333333333336</v>
      </c>
    </row>
    <row r="24" spans="1:11" s="14" customFormat="1">
      <c r="A24" s="15"/>
      <c r="B24" s="16"/>
      <c r="C24" s="19" t="s">
        <v>10</v>
      </c>
      <c r="D24" s="15"/>
      <c r="E24" s="15">
        <f>SUM(E20:E23)</f>
        <v>157</v>
      </c>
      <c r="F24" s="15">
        <f>SUM(F20:F23)</f>
        <v>54</v>
      </c>
      <c r="G24" s="15">
        <f>SUM(G20:G23)</f>
        <v>60</v>
      </c>
      <c r="H24" s="15">
        <f>SUM(H20:H23)</f>
        <v>271</v>
      </c>
      <c r="I24" s="13">
        <f>(E24*100)/H24</f>
        <v>57.933579335793361</v>
      </c>
      <c r="J24" s="13">
        <f>(F24*100)/H24</f>
        <v>19.926199261992618</v>
      </c>
      <c r="K24" s="13">
        <f>(G24*100)/H24</f>
        <v>22.140221402214021</v>
      </c>
    </row>
    <row r="25" spans="1:11">
      <c r="C25" s="2"/>
      <c r="I25" s="35"/>
      <c r="J25" s="35"/>
      <c r="K25" s="35"/>
    </row>
    <row r="26" spans="1:11">
      <c r="A26" s="38">
        <v>2015</v>
      </c>
      <c r="B26" s="2" t="s">
        <v>59</v>
      </c>
      <c r="C26" s="2" t="s">
        <v>71</v>
      </c>
      <c r="D26">
        <v>1</v>
      </c>
      <c r="E26">
        <v>50</v>
      </c>
      <c r="F26">
        <v>10</v>
      </c>
      <c r="G26">
        <v>7</v>
      </c>
      <c r="H26">
        <v>67</v>
      </c>
      <c r="I26" s="31">
        <v>74.62</v>
      </c>
      <c r="J26" s="31">
        <v>14.92</v>
      </c>
      <c r="K26" s="31">
        <v>10.46</v>
      </c>
    </row>
    <row r="27" spans="1:11">
      <c r="A27">
        <v>2015</v>
      </c>
      <c r="B27" s="2" t="s">
        <v>59</v>
      </c>
      <c r="C27" s="2" t="s">
        <v>71</v>
      </c>
      <c r="D27">
        <v>2</v>
      </c>
      <c r="E27">
        <v>31</v>
      </c>
      <c r="F27">
        <v>8</v>
      </c>
      <c r="G27">
        <v>5</v>
      </c>
      <c r="H27">
        <v>44</v>
      </c>
      <c r="I27" s="31">
        <v>70.45</v>
      </c>
      <c r="J27" s="31">
        <v>18.18</v>
      </c>
      <c r="K27" s="31">
        <v>11.37</v>
      </c>
    </row>
    <row r="28" spans="1:11">
      <c r="A28">
        <v>2015</v>
      </c>
      <c r="B28" s="2" t="s">
        <v>59</v>
      </c>
      <c r="C28" s="2" t="s">
        <v>71</v>
      </c>
      <c r="D28">
        <v>3</v>
      </c>
      <c r="E28">
        <v>27</v>
      </c>
      <c r="F28">
        <v>20</v>
      </c>
      <c r="G28">
        <v>5</v>
      </c>
      <c r="H28">
        <v>52</v>
      </c>
      <c r="I28" s="31">
        <v>51.92</v>
      </c>
      <c r="J28" s="31">
        <v>38.46</v>
      </c>
      <c r="K28" s="31">
        <v>9.6199999999999992</v>
      </c>
    </row>
    <row r="29" spans="1:11">
      <c r="A29">
        <v>2015</v>
      </c>
      <c r="B29" s="2" t="s">
        <v>59</v>
      </c>
      <c r="C29" s="2" t="s">
        <v>71</v>
      </c>
      <c r="D29">
        <v>4</v>
      </c>
      <c r="E29">
        <v>40</v>
      </c>
      <c r="F29">
        <v>23</v>
      </c>
      <c r="G29">
        <v>37</v>
      </c>
      <c r="H29">
        <v>100</v>
      </c>
      <c r="I29" s="31">
        <v>40</v>
      </c>
      <c r="J29" s="31">
        <v>23</v>
      </c>
      <c r="K29" s="31">
        <v>37</v>
      </c>
    </row>
    <row r="30" spans="1:11" s="32" customFormat="1">
      <c r="E30" s="32">
        <f>SUM(E26:E29)</f>
        <v>148</v>
      </c>
      <c r="F30" s="32">
        <f>SUM(F26:F29)</f>
        <v>61</v>
      </c>
      <c r="G30" s="32">
        <f>SUM(G26:G29)</f>
        <v>54</v>
      </c>
      <c r="H30" s="32">
        <f>SUM(H26:H29)</f>
        <v>263</v>
      </c>
      <c r="I30" s="37">
        <f>(100*E30)/H30</f>
        <v>56.273764258555133</v>
      </c>
      <c r="J30" s="37">
        <f>(100*F30)/H30</f>
        <v>23.193916349809886</v>
      </c>
      <c r="K30" s="37">
        <f>(100*G30)/H30</f>
        <v>20.532319391634982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zoomScale="50" zoomScaleNormal="50" zoomScalePageLayoutView="50" workbookViewId="0">
      <selection activeCell="E15" sqref="E15:K15"/>
    </sheetView>
  </sheetViews>
  <sheetFormatPr baseColWidth="10" defaultColWidth="11.5" defaultRowHeight="14" x14ac:dyDescent="0"/>
  <cols>
    <col min="3" max="3" width="55.3320312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2014</v>
      </c>
      <c r="B2" s="2" t="s">
        <v>59</v>
      </c>
      <c r="C2" s="2" t="s">
        <v>63</v>
      </c>
      <c r="D2" s="1">
        <v>1</v>
      </c>
      <c r="E2" s="1">
        <v>283</v>
      </c>
      <c r="F2" s="1">
        <v>39</v>
      </c>
      <c r="G2" s="1">
        <v>30</v>
      </c>
      <c r="H2" s="1">
        <v>352</v>
      </c>
      <c r="I2" s="13">
        <v>80.397727272727266</v>
      </c>
      <c r="J2" s="13">
        <v>11.079545454545455</v>
      </c>
      <c r="K2" s="13">
        <v>8.5227272727272734</v>
      </c>
    </row>
    <row r="3" spans="1:11" s="3" customFormat="1">
      <c r="A3" s="1">
        <v>2014</v>
      </c>
      <c r="B3" s="2" t="s">
        <v>59</v>
      </c>
      <c r="C3" s="2" t="s">
        <v>63</v>
      </c>
      <c r="D3" s="1">
        <v>2</v>
      </c>
      <c r="E3" s="1">
        <v>177</v>
      </c>
      <c r="F3" s="1">
        <v>31</v>
      </c>
      <c r="G3" s="1">
        <v>31</v>
      </c>
      <c r="H3" s="1">
        <v>239</v>
      </c>
      <c r="I3" s="13">
        <v>74.058577405857747</v>
      </c>
      <c r="J3" s="13">
        <v>12.97071129707113</v>
      </c>
      <c r="K3" s="13">
        <v>12.97071129707113</v>
      </c>
    </row>
    <row r="4" spans="1:11" s="3" customFormat="1">
      <c r="A4" s="1">
        <v>2014</v>
      </c>
      <c r="B4" s="2" t="s">
        <v>59</v>
      </c>
      <c r="C4" s="2" t="s">
        <v>63</v>
      </c>
      <c r="D4" s="1">
        <v>3</v>
      </c>
      <c r="E4" s="1">
        <v>309</v>
      </c>
      <c r="F4" s="1">
        <v>43</v>
      </c>
      <c r="G4" s="1">
        <v>24</v>
      </c>
      <c r="H4" s="1">
        <v>376</v>
      </c>
      <c r="I4" s="13">
        <v>82.180851063829792</v>
      </c>
      <c r="J4" s="13">
        <v>11.436170212765957</v>
      </c>
      <c r="K4" s="13">
        <v>6.3829787234042552</v>
      </c>
    </row>
    <row r="5" spans="1:11" s="3" customFormat="1">
      <c r="A5" s="1">
        <v>2014</v>
      </c>
      <c r="B5" s="2" t="s">
        <v>59</v>
      </c>
      <c r="C5" s="2" t="s">
        <v>63</v>
      </c>
      <c r="D5" s="1">
        <v>4</v>
      </c>
      <c r="E5" s="1">
        <v>115</v>
      </c>
      <c r="F5" s="1">
        <v>25</v>
      </c>
      <c r="G5" s="1">
        <v>17</v>
      </c>
      <c r="H5" s="1">
        <v>157</v>
      </c>
      <c r="I5" s="13">
        <v>73.248407643312106</v>
      </c>
      <c r="J5" s="13">
        <v>15.923566878980891</v>
      </c>
      <c r="K5" s="13">
        <v>10.828025477707007</v>
      </c>
    </row>
    <row r="6" spans="1:11" s="3" customFormat="1">
      <c r="A6" s="1">
        <v>2014</v>
      </c>
      <c r="B6" s="2" t="s">
        <v>59</v>
      </c>
      <c r="C6" s="2" t="s">
        <v>63</v>
      </c>
      <c r="D6" s="1">
        <v>5</v>
      </c>
      <c r="E6" s="1">
        <v>189</v>
      </c>
      <c r="F6" s="1">
        <v>55</v>
      </c>
      <c r="G6" s="1">
        <v>48</v>
      </c>
      <c r="H6" s="1">
        <v>292</v>
      </c>
      <c r="I6" s="13">
        <f>(E6*100)/H6</f>
        <v>64.726027397260268</v>
      </c>
      <c r="J6" s="13">
        <f>(F6*100)/H6</f>
        <v>18.835616438356166</v>
      </c>
      <c r="K6" s="13">
        <f>(G6*100)/H6</f>
        <v>16.438356164383563</v>
      </c>
    </row>
    <row r="7" spans="1:11" s="14" customFormat="1">
      <c r="A7" s="15"/>
      <c r="B7" s="16"/>
      <c r="C7" s="19" t="s">
        <v>10</v>
      </c>
      <c r="D7" s="15"/>
      <c r="E7" s="15">
        <f>SUM(E3:E6)</f>
        <v>790</v>
      </c>
      <c r="F7" s="15">
        <f>SUM(F3:F6)</f>
        <v>154</v>
      </c>
      <c r="G7" s="15">
        <f>SUM(G3:G6)</f>
        <v>120</v>
      </c>
      <c r="H7" s="15">
        <f>SUM(H3:H6)</f>
        <v>1064</v>
      </c>
      <c r="I7" s="13">
        <f>(E7*100)/H7</f>
        <v>74.248120300751879</v>
      </c>
      <c r="J7" s="13">
        <f>(F7*100)/H7</f>
        <v>14.473684210526315</v>
      </c>
      <c r="K7" s="13">
        <f>(G7*100)/H7</f>
        <v>11.278195488721805</v>
      </c>
    </row>
    <row r="8" spans="1:11">
      <c r="C8" s="2" t="s">
        <v>3</v>
      </c>
      <c r="E8">
        <f>SUM(E2:E6)</f>
        <v>1073</v>
      </c>
      <c r="F8">
        <f>SUM(F2:F6)</f>
        <v>193</v>
      </c>
      <c r="G8">
        <f>SUM(G2:G6)</f>
        <v>150</v>
      </c>
      <c r="H8">
        <f>SUM(H2:H6)</f>
        <v>1416</v>
      </c>
      <c r="I8" s="13">
        <f>(E8*100)/H8</f>
        <v>75.776836158192097</v>
      </c>
      <c r="J8" s="13">
        <f>(F8*100)/H8</f>
        <v>13.629943502824858</v>
      </c>
      <c r="K8" s="13">
        <f>(G8*100)/H8</f>
        <v>10.59322033898305</v>
      </c>
    </row>
    <row r="10" spans="1:11">
      <c r="A10">
        <v>2015</v>
      </c>
      <c r="B10" s="2" t="s">
        <v>59</v>
      </c>
      <c r="C10" s="2" t="s">
        <v>63</v>
      </c>
      <c r="D10" s="46">
        <v>1</v>
      </c>
      <c r="E10">
        <v>386</v>
      </c>
      <c r="F10">
        <v>35</v>
      </c>
      <c r="G10">
        <v>54</v>
      </c>
      <c r="H10">
        <v>475</v>
      </c>
      <c r="I10" s="36">
        <v>81.260000000000005</v>
      </c>
      <c r="J10" s="36">
        <v>7.36</v>
      </c>
      <c r="K10" s="36">
        <v>11.38</v>
      </c>
    </row>
    <row r="11" spans="1:11">
      <c r="A11">
        <v>2015</v>
      </c>
      <c r="B11" s="2" t="s">
        <v>59</v>
      </c>
      <c r="C11" s="2" t="s">
        <v>63</v>
      </c>
      <c r="D11" s="46">
        <v>2</v>
      </c>
      <c r="E11">
        <v>220</v>
      </c>
      <c r="F11">
        <v>36</v>
      </c>
      <c r="G11">
        <v>71</v>
      </c>
      <c r="H11">
        <v>327</v>
      </c>
      <c r="I11" s="36">
        <v>67.27</v>
      </c>
      <c r="J11" s="36">
        <v>11</v>
      </c>
      <c r="K11" s="36">
        <v>21.73</v>
      </c>
    </row>
    <row r="12" spans="1:11">
      <c r="A12">
        <v>2015</v>
      </c>
      <c r="B12" s="2" t="s">
        <v>59</v>
      </c>
      <c r="C12" s="2" t="s">
        <v>63</v>
      </c>
      <c r="D12" s="46">
        <v>3</v>
      </c>
      <c r="E12">
        <v>268</v>
      </c>
      <c r="F12">
        <v>42</v>
      </c>
      <c r="G12">
        <v>62</v>
      </c>
      <c r="H12">
        <v>372</v>
      </c>
      <c r="I12" s="36">
        <v>72.040000000000006</v>
      </c>
      <c r="J12" s="36">
        <v>11.29</v>
      </c>
      <c r="K12" s="36">
        <v>16.670000000000002</v>
      </c>
    </row>
    <row r="13" spans="1:11">
      <c r="A13">
        <v>2015</v>
      </c>
      <c r="B13" s="2" t="s">
        <v>59</v>
      </c>
      <c r="C13" s="2" t="s">
        <v>63</v>
      </c>
      <c r="D13" s="46">
        <v>4</v>
      </c>
      <c r="E13">
        <v>232</v>
      </c>
      <c r="F13">
        <v>54</v>
      </c>
      <c r="G13">
        <v>57</v>
      </c>
      <c r="H13">
        <v>343</v>
      </c>
      <c r="I13" s="36">
        <v>67.63</v>
      </c>
      <c r="J13" s="36">
        <v>15.74</v>
      </c>
      <c r="K13" s="36">
        <v>16.63</v>
      </c>
    </row>
    <row r="14" spans="1:11">
      <c r="A14">
        <v>2015</v>
      </c>
      <c r="B14" s="2" t="s">
        <v>59</v>
      </c>
      <c r="C14" s="2" t="s">
        <v>63</v>
      </c>
      <c r="D14" s="46">
        <v>5</v>
      </c>
      <c r="E14">
        <v>244</v>
      </c>
      <c r="F14">
        <v>59</v>
      </c>
      <c r="G14">
        <v>110</v>
      </c>
      <c r="H14">
        <v>413</v>
      </c>
      <c r="I14" s="36">
        <v>59.07</v>
      </c>
      <c r="J14" s="36">
        <v>14.28</v>
      </c>
      <c r="K14" s="36">
        <v>26.65</v>
      </c>
    </row>
    <row r="15" spans="1:11" s="32" customFormat="1">
      <c r="C15" s="33" t="s">
        <v>119</v>
      </c>
      <c r="E15" s="32">
        <f>SUM(E11:E14)</f>
        <v>964</v>
      </c>
      <c r="F15" s="32">
        <f>SUM(F11:F14)</f>
        <v>191</v>
      </c>
      <c r="G15" s="32">
        <f>SUM(G11:G14)</f>
        <v>300</v>
      </c>
      <c r="H15" s="32">
        <f>SUM(H11:H14)</f>
        <v>1455</v>
      </c>
      <c r="I15" s="37">
        <f>(100*E15)/H15</f>
        <v>66.254295532646054</v>
      </c>
      <c r="J15" s="37">
        <f>(100*F15)/H15</f>
        <v>13.127147766323024</v>
      </c>
      <c r="K15" s="37">
        <f>(100*G15)/H15</f>
        <v>20.618556701030929</v>
      </c>
    </row>
    <row r="16" spans="1:11">
      <c r="E16">
        <f>SUM(E10:E14)</f>
        <v>1350</v>
      </c>
      <c r="F16">
        <f>SUM(F10:F14)</f>
        <v>226</v>
      </c>
      <c r="G16">
        <f>SUM(G10:G14)</f>
        <v>354</v>
      </c>
      <c r="H16">
        <f>SUM(H10:H14)</f>
        <v>1930</v>
      </c>
      <c r="I16" s="40">
        <f>(100*E16)/H16</f>
        <v>69.948186528497416</v>
      </c>
      <c r="J16" s="40">
        <f>(100*F16)/H16</f>
        <v>11.709844559585493</v>
      </c>
      <c r="K16" s="40">
        <f>(100*G16)/H16</f>
        <v>18.3419689119171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="50" zoomScaleNormal="50" zoomScalePageLayoutView="50" workbookViewId="0">
      <selection activeCell="E28" sqref="E28:K28"/>
    </sheetView>
  </sheetViews>
  <sheetFormatPr baseColWidth="10" defaultColWidth="11.5" defaultRowHeight="14" x14ac:dyDescent="0"/>
  <cols>
    <col min="3" max="3" width="72.1640625" bestFit="1" customWidth="1"/>
    <col min="9" max="11" width="12.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70</v>
      </c>
      <c r="D2" s="1">
        <v>1</v>
      </c>
      <c r="E2" s="1">
        <v>66</v>
      </c>
      <c r="F2" s="1">
        <v>19</v>
      </c>
      <c r="G2" s="1">
        <v>21</v>
      </c>
      <c r="H2" s="1">
        <v>106</v>
      </c>
      <c r="I2" s="13">
        <f>(E2*100)/H2</f>
        <v>62.264150943396224</v>
      </c>
      <c r="J2" s="13">
        <f>(F2*100)/H2</f>
        <v>17.924528301886792</v>
      </c>
      <c r="K2" s="13">
        <f>(G2*100)/H2</f>
        <v>19.811320754716981</v>
      </c>
    </row>
    <row r="3" spans="1:11" s="3" customFormat="1">
      <c r="A3" s="1">
        <v>2011</v>
      </c>
      <c r="B3" s="2" t="s">
        <v>59</v>
      </c>
      <c r="C3" s="2" t="s">
        <v>70</v>
      </c>
      <c r="D3" s="1">
        <v>2</v>
      </c>
      <c r="E3" s="1">
        <v>49</v>
      </c>
      <c r="F3" s="1">
        <v>29</v>
      </c>
      <c r="G3" s="1">
        <v>30</v>
      </c>
      <c r="H3" s="1">
        <v>108</v>
      </c>
      <c r="I3" s="13">
        <f>(E3*100)/H3</f>
        <v>45.370370370370374</v>
      </c>
      <c r="J3" s="13">
        <f>(F3*100)/H3</f>
        <v>26.851851851851851</v>
      </c>
      <c r="K3" s="13">
        <f>(G3*100)/H3</f>
        <v>27.777777777777779</v>
      </c>
    </row>
    <row r="4" spans="1:11" s="14" customFormat="1">
      <c r="A4" s="15"/>
      <c r="B4" s="16"/>
      <c r="C4" s="19" t="s">
        <v>7</v>
      </c>
      <c r="D4" s="15"/>
      <c r="E4" s="15">
        <f>SUM(E2:E3)</f>
        <v>115</v>
      </c>
      <c r="F4" s="15">
        <f>SUM(F2:F3)</f>
        <v>48</v>
      </c>
      <c r="G4" s="15">
        <f>SUM(G2:G3)</f>
        <v>51</v>
      </c>
      <c r="H4" s="15">
        <f>SUM(H2:H3)</f>
        <v>214</v>
      </c>
      <c r="I4" s="13">
        <f>(E4*100)/H4</f>
        <v>53.738317757009348</v>
      </c>
      <c r="J4" s="13">
        <f>(F4*100)/H4</f>
        <v>22.429906542056074</v>
      </c>
      <c r="K4" s="13">
        <f>(G4*100)/H4</f>
        <v>23.831775700934578</v>
      </c>
    </row>
    <row r="5" spans="1:11">
      <c r="I5" s="18"/>
      <c r="J5" s="18"/>
      <c r="K5" s="18"/>
    </row>
    <row r="6" spans="1:11" s="3" customFormat="1">
      <c r="A6" s="1">
        <v>2012</v>
      </c>
      <c r="B6" s="2" t="s">
        <v>59</v>
      </c>
      <c r="C6" s="2" t="s">
        <v>70</v>
      </c>
      <c r="D6" s="1">
        <v>1</v>
      </c>
      <c r="E6" s="1">
        <v>70</v>
      </c>
      <c r="F6" s="1">
        <v>15</v>
      </c>
      <c r="G6" s="1">
        <v>26</v>
      </c>
      <c r="H6" s="1">
        <v>111</v>
      </c>
      <c r="I6" s="13">
        <f>(E6*100)/H6</f>
        <v>63.063063063063062</v>
      </c>
      <c r="J6" s="13">
        <f>(F6*100)/H6</f>
        <v>13.513513513513514</v>
      </c>
      <c r="K6" s="13">
        <f>(G6*100)/H6</f>
        <v>23.423423423423422</v>
      </c>
    </row>
    <row r="7" spans="1:11" s="3" customFormat="1">
      <c r="A7" s="1">
        <v>2012</v>
      </c>
      <c r="B7" s="2" t="s">
        <v>59</v>
      </c>
      <c r="C7" s="2" t="s">
        <v>70</v>
      </c>
      <c r="D7" s="1">
        <v>2</v>
      </c>
      <c r="E7" s="1">
        <v>47</v>
      </c>
      <c r="F7" s="1">
        <v>21</v>
      </c>
      <c r="G7" s="1">
        <v>24</v>
      </c>
      <c r="H7" s="1">
        <v>92</v>
      </c>
      <c r="I7" s="13">
        <f>(E7*100)/H7</f>
        <v>51.086956521739133</v>
      </c>
      <c r="J7" s="13">
        <f>(F7*100)/H7</f>
        <v>22.826086956521738</v>
      </c>
      <c r="K7" s="13">
        <f>(G7*100)/H7</f>
        <v>26.086956521739129</v>
      </c>
    </row>
    <row r="8" spans="1:11" s="3" customFormat="1">
      <c r="A8" s="1">
        <v>2012</v>
      </c>
      <c r="B8" s="2" t="s">
        <v>59</v>
      </c>
      <c r="C8" s="2" t="s">
        <v>70</v>
      </c>
      <c r="D8" s="1">
        <v>3</v>
      </c>
      <c r="E8" s="1">
        <v>39</v>
      </c>
      <c r="F8" s="1">
        <v>29</v>
      </c>
      <c r="G8" s="1">
        <v>27</v>
      </c>
      <c r="H8" s="1">
        <v>95</v>
      </c>
      <c r="I8" s="13">
        <f>(E8*100)/H8</f>
        <v>41.05263157894737</v>
      </c>
      <c r="J8" s="13">
        <f>(F8*100)/H8</f>
        <v>30.526315789473685</v>
      </c>
      <c r="K8" s="13">
        <f>(G8*100)/H8</f>
        <v>28.421052631578949</v>
      </c>
    </row>
    <row r="9" spans="1:11" s="3" customFormat="1">
      <c r="A9" s="1">
        <v>2012</v>
      </c>
      <c r="B9" s="2" t="s">
        <v>59</v>
      </c>
      <c r="C9" s="2" t="s">
        <v>70</v>
      </c>
      <c r="D9" s="1">
        <v>4</v>
      </c>
      <c r="E9" s="1">
        <v>4</v>
      </c>
      <c r="F9" s="1">
        <v>3</v>
      </c>
      <c r="G9" s="1">
        <v>0</v>
      </c>
      <c r="H9" s="1">
        <v>7</v>
      </c>
      <c r="I9" s="13">
        <f>(E9*100)/H9</f>
        <v>57.142857142857146</v>
      </c>
      <c r="J9" s="13">
        <f>(F9*100)/H9</f>
        <v>42.857142857142854</v>
      </c>
      <c r="K9" s="13">
        <f>(G9*100)/H9</f>
        <v>0</v>
      </c>
    </row>
    <row r="10" spans="1:11" s="14" customFormat="1">
      <c r="A10" s="15"/>
      <c r="B10" s="16"/>
      <c r="C10" s="19" t="s">
        <v>8</v>
      </c>
      <c r="D10" s="15"/>
      <c r="E10" s="15">
        <f>SUM(E6:E9)</f>
        <v>160</v>
      </c>
      <c r="F10" s="15">
        <f>SUM(F6:F9)</f>
        <v>68</v>
      </c>
      <c r="G10" s="15">
        <f>SUM(G6:G9)</f>
        <v>77</v>
      </c>
      <c r="H10" s="15">
        <f>SUM(H6:H9)</f>
        <v>305</v>
      </c>
      <c r="I10" s="13">
        <f>(E10*100)/H10</f>
        <v>52.459016393442624</v>
      </c>
      <c r="J10" s="13">
        <f>(F10*100)/H10</f>
        <v>22.295081967213115</v>
      </c>
      <c r="K10" s="13">
        <f>(G10*100)/H10</f>
        <v>25.245901639344261</v>
      </c>
    </row>
    <row r="11" spans="1:11">
      <c r="I11" s="18"/>
      <c r="J11" s="18"/>
      <c r="K11" s="18"/>
    </row>
    <row r="12" spans="1:11" s="3" customFormat="1">
      <c r="A12" s="1">
        <v>2013</v>
      </c>
      <c r="B12" s="2" t="s">
        <v>59</v>
      </c>
      <c r="C12" s="2" t="s">
        <v>70</v>
      </c>
      <c r="D12" s="1">
        <v>1</v>
      </c>
      <c r="E12" s="1">
        <v>85</v>
      </c>
      <c r="F12" s="1">
        <v>11</v>
      </c>
      <c r="G12" s="1">
        <v>25</v>
      </c>
      <c r="H12" s="1">
        <v>121</v>
      </c>
      <c r="I12" s="13">
        <f>(E12*100)/H12</f>
        <v>70.247933884297524</v>
      </c>
      <c r="J12" s="13">
        <f>(F12*100)/H12</f>
        <v>9.0909090909090917</v>
      </c>
      <c r="K12" s="13">
        <f>(G12*100)/H12</f>
        <v>20.66115702479339</v>
      </c>
    </row>
    <row r="13" spans="1:11" s="3" customFormat="1">
      <c r="A13" s="1">
        <v>2013</v>
      </c>
      <c r="B13" s="2" t="s">
        <v>59</v>
      </c>
      <c r="C13" s="2" t="s">
        <v>70</v>
      </c>
      <c r="D13" s="1">
        <v>2</v>
      </c>
      <c r="E13" s="1">
        <v>52</v>
      </c>
      <c r="F13" s="1">
        <v>25</v>
      </c>
      <c r="G13" s="1">
        <v>20</v>
      </c>
      <c r="H13" s="1">
        <v>97</v>
      </c>
      <c r="I13" s="13">
        <f>(E13*100)/H13</f>
        <v>53.608247422680414</v>
      </c>
      <c r="J13" s="13">
        <f>(F13*100)/H13</f>
        <v>25.773195876288661</v>
      </c>
      <c r="K13" s="13">
        <f>(G13*100)/H13</f>
        <v>20.618556701030929</v>
      </c>
    </row>
    <row r="14" spans="1:11" s="3" customFormat="1">
      <c r="A14" s="1">
        <v>2013</v>
      </c>
      <c r="B14" s="2" t="s">
        <v>59</v>
      </c>
      <c r="C14" s="2" t="s">
        <v>70</v>
      </c>
      <c r="D14" s="1">
        <v>3</v>
      </c>
      <c r="E14" s="1">
        <v>38</v>
      </c>
      <c r="F14" s="1">
        <v>20</v>
      </c>
      <c r="G14" s="1">
        <v>12</v>
      </c>
      <c r="H14" s="1">
        <v>70</v>
      </c>
      <c r="I14" s="13">
        <f>(E14*100)/H14</f>
        <v>54.285714285714285</v>
      </c>
      <c r="J14" s="13">
        <f>(F14*100)/H14</f>
        <v>28.571428571428573</v>
      </c>
      <c r="K14" s="13">
        <f>(G14*100)/H14</f>
        <v>17.142857142857142</v>
      </c>
    </row>
    <row r="15" spans="1:11" s="3" customFormat="1">
      <c r="A15" s="1">
        <v>2013</v>
      </c>
      <c r="B15" s="2" t="s">
        <v>59</v>
      </c>
      <c r="C15" s="2" t="s">
        <v>70</v>
      </c>
      <c r="D15" s="1">
        <v>4</v>
      </c>
      <c r="E15" s="1">
        <v>41</v>
      </c>
      <c r="F15" s="1">
        <v>32</v>
      </c>
      <c r="G15" s="1">
        <v>32</v>
      </c>
      <c r="H15" s="1">
        <v>105</v>
      </c>
      <c r="I15" s="13">
        <f>(E15*100)/H15</f>
        <v>39.047619047619051</v>
      </c>
      <c r="J15" s="13">
        <f>(F15*100)/H15</f>
        <v>30.476190476190474</v>
      </c>
      <c r="K15" s="13">
        <f>(G15*100)/H15</f>
        <v>30.476190476190474</v>
      </c>
    </row>
    <row r="16" spans="1:11" s="14" customFormat="1">
      <c r="A16" s="15"/>
      <c r="B16" s="16"/>
      <c r="C16" s="19" t="s">
        <v>9</v>
      </c>
      <c r="D16" s="15"/>
      <c r="E16" s="15">
        <f>SUM(E12:E15)</f>
        <v>216</v>
      </c>
      <c r="F16" s="15">
        <f>SUM(F12:F15)</f>
        <v>88</v>
      </c>
      <c r="G16" s="15">
        <f>SUM(G12:G15)</f>
        <v>89</v>
      </c>
      <c r="H16" s="15">
        <f>SUM(H12:H15)</f>
        <v>393</v>
      </c>
      <c r="I16" s="13">
        <f>(E16*100)/H16</f>
        <v>54.961832061068705</v>
      </c>
      <c r="J16" s="13">
        <f>(F16*100)/H16</f>
        <v>22.391857506361323</v>
      </c>
      <c r="K16" s="13">
        <f>(G16*100)/H16</f>
        <v>22.646310432569976</v>
      </c>
    </row>
    <row r="17" spans="1:11">
      <c r="I17" s="18"/>
      <c r="J17" s="18"/>
      <c r="K17" s="18"/>
    </row>
    <row r="18" spans="1:11" s="3" customFormat="1">
      <c r="A18" s="1">
        <v>2014</v>
      </c>
      <c r="B18" s="2" t="s">
        <v>59</v>
      </c>
      <c r="C18" s="2" t="s">
        <v>70</v>
      </c>
      <c r="D18" s="1">
        <v>1</v>
      </c>
      <c r="E18" s="1">
        <v>95</v>
      </c>
      <c r="F18" s="1">
        <v>19</v>
      </c>
      <c r="G18" s="1">
        <v>12</v>
      </c>
      <c r="H18" s="1">
        <v>126</v>
      </c>
      <c r="I18" s="13">
        <f>(E18*100)/H18</f>
        <v>75.396825396825392</v>
      </c>
      <c r="J18" s="13">
        <f>(F18*100)/H18</f>
        <v>15.079365079365079</v>
      </c>
      <c r="K18" s="13">
        <f>(G18*100)/H18</f>
        <v>9.5238095238095237</v>
      </c>
    </row>
    <row r="19" spans="1:11" s="3" customFormat="1">
      <c r="A19" s="1">
        <v>2014</v>
      </c>
      <c r="B19" s="2" t="s">
        <v>59</v>
      </c>
      <c r="C19" s="2" t="s">
        <v>70</v>
      </c>
      <c r="D19" s="1">
        <v>2</v>
      </c>
      <c r="E19" s="1">
        <v>47</v>
      </c>
      <c r="F19" s="1">
        <v>15</v>
      </c>
      <c r="G19" s="1">
        <v>28</v>
      </c>
      <c r="H19" s="1">
        <v>90</v>
      </c>
      <c r="I19" s="13">
        <f>(E19*100)/H19</f>
        <v>52.222222222222221</v>
      </c>
      <c r="J19" s="13">
        <f>(F19*100)/H19</f>
        <v>16.666666666666668</v>
      </c>
      <c r="K19" s="13">
        <f>(G19*100)/H19</f>
        <v>31.111111111111111</v>
      </c>
    </row>
    <row r="20" spans="1:11" s="3" customFormat="1">
      <c r="A20" s="1">
        <v>2014</v>
      </c>
      <c r="B20" s="2" t="s">
        <v>59</v>
      </c>
      <c r="C20" s="2" t="s">
        <v>70</v>
      </c>
      <c r="D20" s="1">
        <v>3</v>
      </c>
      <c r="E20" s="1">
        <v>47</v>
      </c>
      <c r="F20" s="1">
        <v>21</v>
      </c>
      <c r="G20" s="1">
        <v>20</v>
      </c>
      <c r="H20" s="1">
        <v>88</v>
      </c>
      <c r="I20" s="13">
        <f>(E20*100)/H20</f>
        <v>53.409090909090907</v>
      </c>
      <c r="J20" s="13">
        <f>(F20*100)/H20</f>
        <v>23.863636363636363</v>
      </c>
      <c r="K20" s="13">
        <f>(G20*100)/H20</f>
        <v>22.727272727272727</v>
      </c>
    </row>
    <row r="21" spans="1:11" s="3" customFormat="1">
      <c r="A21" s="1">
        <v>2014</v>
      </c>
      <c r="B21" s="2" t="s">
        <v>59</v>
      </c>
      <c r="C21" s="2" t="s">
        <v>70</v>
      </c>
      <c r="D21" s="1">
        <v>4</v>
      </c>
      <c r="E21" s="1">
        <v>53</v>
      </c>
      <c r="F21" s="1">
        <v>25</v>
      </c>
      <c r="G21" s="1">
        <v>22</v>
      </c>
      <c r="H21" s="1">
        <v>100</v>
      </c>
      <c r="I21" s="13">
        <f>(E21*100)/H21</f>
        <v>53</v>
      </c>
      <c r="J21" s="13">
        <f>(F21*100)/H21</f>
        <v>25</v>
      </c>
      <c r="K21" s="13">
        <f>(G21*100)/H21</f>
        <v>22</v>
      </c>
    </row>
    <row r="22" spans="1:11" s="14" customFormat="1">
      <c r="A22" s="15"/>
      <c r="B22" s="16"/>
      <c r="C22" s="19" t="s">
        <v>10</v>
      </c>
      <c r="D22" s="15"/>
      <c r="E22" s="15">
        <f>SUM(E18:E21)</f>
        <v>242</v>
      </c>
      <c r="F22" s="15">
        <f>SUM(F18:F21)</f>
        <v>80</v>
      </c>
      <c r="G22" s="15">
        <f>SUM(G18:G21)</f>
        <v>82</v>
      </c>
      <c r="H22" s="15">
        <f>SUM(H18:H21)</f>
        <v>404</v>
      </c>
      <c r="I22" s="13">
        <f>(E22*100)/H22</f>
        <v>59.900990099009903</v>
      </c>
      <c r="J22" s="13">
        <f>(F22*100)/H22</f>
        <v>19.801980198019802</v>
      </c>
      <c r="K22" s="13">
        <f>(G22*100)/H22</f>
        <v>20.297029702970296</v>
      </c>
    </row>
    <row r="23" spans="1:11">
      <c r="C23" s="2"/>
      <c r="I23" s="13"/>
      <c r="J23" s="13"/>
      <c r="K23" s="13"/>
    </row>
    <row r="24" spans="1:11">
      <c r="A24" s="38">
        <v>2015</v>
      </c>
      <c r="B24" s="2" t="s">
        <v>59</v>
      </c>
      <c r="C24" s="12" t="s">
        <v>70</v>
      </c>
      <c r="D24">
        <v>1</v>
      </c>
      <c r="E24">
        <v>82</v>
      </c>
      <c r="F24">
        <v>20</v>
      </c>
      <c r="G24">
        <v>22</v>
      </c>
      <c r="H24">
        <v>124</v>
      </c>
      <c r="I24" s="31">
        <v>66.12</v>
      </c>
      <c r="J24" s="31">
        <v>16.12</v>
      </c>
      <c r="K24" s="31">
        <v>17.760000000000002</v>
      </c>
    </row>
    <row r="25" spans="1:11">
      <c r="A25">
        <v>2015</v>
      </c>
      <c r="B25" s="2" t="s">
        <v>59</v>
      </c>
      <c r="C25" s="2" t="s">
        <v>70</v>
      </c>
      <c r="D25">
        <v>2</v>
      </c>
      <c r="E25">
        <v>63</v>
      </c>
      <c r="F25">
        <v>19</v>
      </c>
      <c r="G25">
        <v>15</v>
      </c>
      <c r="H25">
        <v>97</v>
      </c>
      <c r="I25" s="31">
        <v>64.94</v>
      </c>
      <c r="J25" s="31">
        <v>19.579999999999998</v>
      </c>
      <c r="K25" s="31">
        <v>15.48</v>
      </c>
    </row>
    <row r="26" spans="1:11">
      <c r="A26">
        <v>2015</v>
      </c>
      <c r="B26" s="2" t="s">
        <v>59</v>
      </c>
      <c r="C26" s="2" t="s">
        <v>70</v>
      </c>
      <c r="D26">
        <v>3</v>
      </c>
      <c r="E26">
        <v>62</v>
      </c>
      <c r="F26">
        <v>14</v>
      </c>
      <c r="G26">
        <v>26</v>
      </c>
      <c r="H26">
        <v>102</v>
      </c>
      <c r="I26" s="31">
        <v>60.78</v>
      </c>
      <c r="J26" s="31">
        <v>13.72</v>
      </c>
      <c r="K26" s="31">
        <v>25.5</v>
      </c>
    </row>
    <row r="27" spans="1:11">
      <c r="A27">
        <v>2015</v>
      </c>
      <c r="B27" s="2" t="s">
        <v>59</v>
      </c>
      <c r="C27" s="2" t="s">
        <v>70</v>
      </c>
      <c r="D27">
        <v>4</v>
      </c>
      <c r="E27">
        <v>43</v>
      </c>
      <c r="F27">
        <v>28</v>
      </c>
      <c r="G27">
        <v>29</v>
      </c>
      <c r="H27">
        <v>100</v>
      </c>
      <c r="I27" s="31">
        <v>43</v>
      </c>
      <c r="J27" s="31">
        <v>28</v>
      </c>
      <c r="K27" s="31">
        <v>29</v>
      </c>
    </row>
    <row r="28" spans="1:11" s="32" customFormat="1">
      <c r="C28" s="32" t="s">
        <v>119</v>
      </c>
      <c r="E28" s="32">
        <f>SUM(E24:E27)</f>
        <v>250</v>
      </c>
      <c r="F28" s="32">
        <f>SUM(F24:F27)</f>
        <v>81</v>
      </c>
      <c r="G28" s="32">
        <f>SUM(G24:G27)</f>
        <v>92</v>
      </c>
      <c r="H28" s="32">
        <f>SUM(H24:H27)</f>
        <v>423</v>
      </c>
      <c r="I28" s="37">
        <f>(100*E28)/H28</f>
        <v>59.101654846335698</v>
      </c>
      <c r="J28" s="37">
        <f>(100*F28)/H28</f>
        <v>19.148936170212767</v>
      </c>
      <c r="K28" s="37">
        <f>(100*G28)/H28</f>
        <v>21.749408983451538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zoomScale="50" zoomScaleNormal="50" zoomScalePageLayoutView="50" workbookViewId="0">
      <selection activeCell="E29" sqref="E29:K29"/>
    </sheetView>
  </sheetViews>
  <sheetFormatPr baseColWidth="10" defaultColWidth="11.5" defaultRowHeight="14" x14ac:dyDescent="0"/>
  <cols>
    <col min="3" max="3" width="50.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69</v>
      </c>
      <c r="D2" s="1">
        <v>1</v>
      </c>
      <c r="E2" s="1">
        <v>61</v>
      </c>
      <c r="F2" s="1">
        <v>12</v>
      </c>
      <c r="G2" s="1">
        <v>16</v>
      </c>
      <c r="H2" s="1">
        <v>89</v>
      </c>
      <c r="I2" s="13">
        <f>(E2*100)/H2</f>
        <v>68.539325842696627</v>
      </c>
      <c r="J2" s="13">
        <f>(F2*100)/H2</f>
        <v>13.48314606741573</v>
      </c>
      <c r="K2" s="13">
        <f>(G2*100)/H2</f>
        <v>17.977528089887642</v>
      </c>
    </row>
    <row r="3" spans="1:11" s="3" customFormat="1">
      <c r="A3" s="1">
        <v>2011</v>
      </c>
      <c r="B3" s="2" t="s">
        <v>59</v>
      </c>
      <c r="C3" s="2" t="s">
        <v>69</v>
      </c>
      <c r="D3" s="1">
        <v>2</v>
      </c>
      <c r="E3" s="1">
        <v>49</v>
      </c>
      <c r="F3" s="1">
        <v>14</v>
      </c>
      <c r="G3" s="1">
        <v>20</v>
      </c>
      <c r="H3" s="1">
        <v>83</v>
      </c>
      <c r="I3" s="13">
        <f>(E3*100)/H3</f>
        <v>59.036144578313255</v>
      </c>
      <c r="J3" s="13">
        <f>(F3*100)/H3</f>
        <v>16.867469879518072</v>
      </c>
      <c r="K3" s="13">
        <f>(G3*100)/H3</f>
        <v>24.096385542168676</v>
      </c>
    </row>
    <row r="4" spans="1:11" s="3" customFormat="1">
      <c r="A4" s="1">
        <v>2011</v>
      </c>
      <c r="B4" s="2" t="s">
        <v>59</v>
      </c>
      <c r="C4" s="2" t="s">
        <v>69</v>
      </c>
      <c r="D4" s="1">
        <v>3</v>
      </c>
      <c r="E4" s="1">
        <v>50</v>
      </c>
      <c r="F4" s="1">
        <v>17</v>
      </c>
      <c r="G4" s="1">
        <v>35</v>
      </c>
      <c r="H4" s="1">
        <v>102</v>
      </c>
      <c r="I4" s="13">
        <f>(E4*100)/H4</f>
        <v>49.019607843137258</v>
      </c>
      <c r="J4" s="13">
        <f>(F4*100)/H4</f>
        <v>16.666666666666668</v>
      </c>
      <c r="K4" s="13">
        <f>(G4*100)/H4</f>
        <v>34.313725490196077</v>
      </c>
    </row>
    <row r="5" spans="1:11" s="14" customFormat="1">
      <c r="A5" s="15"/>
      <c r="B5" s="16"/>
      <c r="C5" s="19" t="s">
        <v>7</v>
      </c>
      <c r="D5" s="15"/>
      <c r="E5" s="15">
        <f>SUM(E2:E4)</f>
        <v>160</v>
      </c>
      <c r="F5" s="15">
        <f>SUM(F2:F4)</f>
        <v>43</v>
      </c>
      <c r="G5" s="15">
        <f>SUM(G2:G4)</f>
        <v>71</v>
      </c>
      <c r="H5" s="15">
        <f>SUM(H2:H4)</f>
        <v>274</v>
      </c>
      <c r="I5" s="13">
        <f>(E5*100)/H5</f>
        <v>58.394160583941606</v>
      </c>
      <c r="J5" s="13">
        <f>(F5*100)/H5</f>
        <v>15.693430656934307</v>
      </c>
      <c r="K5" s="13">
        <f>(G5*100)/H5</f>
        <v>25.912408759124087</v>
      </c>
    </row>
    <row r="6" spans="1:11">
      <c r="I6" s="18"/>
      <c r="J6" s="18"/>
      <c r="K6" s="18"/>
    </row>
    <row r="7" spans="1:11" s="3" customFormat="1">
      <c r="A7" s="1">
        <v>2012</v>
      </c>
      <c r="B7" s="2" t="s">
        <v>59</v>
      </c>
      <c r="C7" s="2" t="s">
        <v>69</v>
      </c>
      <c r="D7" s="1">
        <v>1</v>
      </c>
      <c r="E7" s="1">
        <v>56</v>
      </c>
      <c r="F7" s="1">
        <v>11</v>
      </c>
      <c r="G7" s="1">
        <v>11</v>
      </c>
      <c r="H7" s="1">
        <v>78</v>
      </c>
      <c r="I7" s="13">
        <f>(E7*100)/H7</f>
        <v>71.794871794871796</v>
      </c>
      <c r="J7" s="13">
        <f>(F7*100)/H7</f>
        <v>14.102564102564102</v>
      </c>
      <c r="K7" s="13">
        <f>(G7*100)/H7</f>
        <v>14.102564102564102</v>
      </c>
    </row>
    <row r="8" spans="1:11" s="3" customFormat="1">
      <c r="A8" s="1">
        <v>2012</v>
      </c>
      <c r="B8" s="2" t="s">
        <v>59</v>
      </c>
      <c r="C8" s="2" t="s">
        <v>69</v>
      </c>
      <c r="D8" s="1">
        <v>2</v>
      </c>
      <c r="E8" s="1">
        <v>56</v>
      </c>
      <c r="F8" s="1">
        <v>17</v>
      </c>
      <c r="G8" s="1">
        <v>11</v>
      </c>
      <c r="H8" s="1">
        <v>84</v>
      </c>
      <c r="I8" s="13">
        <f>(E8*100)/H8</f>
        <v>66.666666666666671</v>
      </c>
      <c r="J8" s="13">
        <f>(F8*100)/H8</f>
        <v>20.238095238095237</v>
      </c>
      <c r="K8" s="13">
        <f>(G8*100)/H8</f>
        <v>13.095238095238095</v>
      </c>
    </row>
    <row r="9" spans="1:11" s="3" customFormat="1">
      <c r="A9" s="1">
        <v>2012</v>
      </c>
      <c r="B9" s="2" t="s">
        <v>59</v>
      </c>
      <c r="C9" s="2" t="s">
        <v>69</v>
      </c>
      <c r="D9" s="1">
        <v>3</v>
      </c>
      <c r="E9" s="1">
        <v>45</v>
      </c>
      <c r="F9" s="1">
        <v>13</v>
      </c>
      <c r="G9" s="1">
        <v>16</v>
      </c>
      <c r="H9" s="1">
        <v>74</v>
      </c>
      <c r="I9" s="13">
        <f>(E9*100)/H9</f>
        <v>60.810810810810814</v>
      </c>
      <c r="J9" s="13">
        <f>(F9*100)/H9</f>
        <v>17.567567567567568</v>
      </c>
      <c r="K9" s="13">
        <f>(G9*100)/H9</f>
        <v>21.621621621621621</v>
      </c>
    </row>
    <row r="10" spans="1:11" s="3" customFormat="1">
      <c r="A10" s="1">
        <v>2012</v>
      </c>
      <c r="B10" s="2" t="s">
        <v>59</v>
      </c>
      <c r="C10" s="2" t="s">
        <v>69</v>
      </c>
      <c r="D10" s="1">
        <v>4</v>
      </c>
      <c r="E10" s="1">
        <v>42</v>
      </c>
      <c r="F10" s="1">
        <v>23</v>
      </c>
      <c r="G10" s="1">
        <v>43</v>
      </c>
      <c r="H10" s="1">
        <v>108</v>
      </c>
      <c r="I10" s="13">
        <f>(E10*100)/H10</f>
        <v>38.888888888888886</v>
      </c>
      <c r="J10" s="13">
        <f>(F10*100)/H10</f>
        <v>21.296296296296298</v>
      </c>
      <c r="K10" s="13">
        <f>(G10*100)/H10</f>
        <v>39.814814814814817</v>
      </c>
    </row>
    <row r="11" spans="1:11" s="14" customFormat="1">
      <c r="A11" s="15"/>
      <c r="B11" s="16"/>
      <c r="C11" s="19" t="s">
        <v>8</v>
      </c>
      <c r="D11" s="15"/>
      <c r="E11" s="15">
        <f>SUM(E7:E10)</f>
        <v>199</v>
      </c>
      <c r="F11" s="15">
        <f>SUM(F7:F10)</f>
        <v>64</v>
      </c>
      <c r="G11" s="15">
        <f>SUM(G7:G10)</f>
        <v>81</v>
      </c>
      <c r="H11" s="15">
        <f>SUM(H7:H10)</f>
        <v>344</v>
      </c>
      <c r="I11" s="13">
        <f>(E11*100)/H11</f>
        <v>57.848837209302324</v>
      </c>
      <c r="J11" s="13">
        <f>(F11*100)/H11</f>
        <v>18.604651162790699</v>
      </c>
      <c r="K11" s="13">
        <f>(G11*100)/H11</f>
        <v>23.546511627906977</v>
      </c>
    </row>
    <row r="12" spans="1:11">
      <c r="I12" s="18"/>
      <c r="J12" s="18"/>
      <c r="K12" s="18"/>
    </row>
    <row r="13" spans="1:11" s="3" customFormat="1">
      <c r="A13" s="1">
        <v>2013</v>
      </c>
      <c r="B13" s="2" t="s">
        <v>59</v>
      </c>
      <c r="C13" s="2" t="s">
        <v>69</v>
      </c>
      <c r="D13" s="1">
        <v>1</v>
      </c>
      <c r="E13" s="1">
        <v>69</v>
      </c>
      <c r="F13" s="1">
        <v>15</v>
      </c>
      <c r="G13" s="1">
        <v>7</v>
      </c>
      <c r="H13" s="1">
        <v>91</v>
      </c>
      <c r="I13" s="13">
        <f>(E13*100)/H13</f>
        <v>75.824175824175825</v>
      </c>
      <c r="J13" s="13">
        <f>(F13*100)/H13</f>
        <v>16.483516483516482</v>
      </c>
      <c r="K13" s="13">
        <f>(G13*100)/H13</f>
        <v>7.6923076923076925</v>
      </c>
    </row>
    <row r="14" spans="1:11" s="3" customFormat="1">
      <c r="A14" s="1">
        <v>2013</v>
      </c>
      <c r="B14" s="2" t="s">
        <v>59</v>
      </c>
      <c r="C14" s="2" t="s">
        <v>69</v>
      </c>
      <c r="D14" s="1">
        <v>2</v>
      </c>
      <c r="E14" s="1">
        <v>46</v>
      </c>
      <c r="F14" s="1">
        <v>24</v>
      </c>
      <c r="G14" s="1">
        <v>4</v>
      </c>
      <c r="H14" s="1">
        <v>74</v>
      </c>
      <c r="I14" s="13">
        <f>(E14*100)/H14</f>
        <v>62.162162162162161</v>
      </c>
      <c r="J14" s="13">
        <f>(F14*100)/H14</f>
        <v>32.432432432432435</v>
      </c>
      <c r="K14" s="13">
        <f>(G14*100)/H14</f>
        <v>5.4054054054054053</v>
      </c>
    </row>
    <row r="15" spans="1:11" s="3" customFormat="1">
      <c r="A15" s="1">
        <v>2013</v>
      </c>
      <c r="B15" s="2" t="s">
        <v>59</v>
      </c>
      <c r="C15" s="2" t="s">
        <v>69</v>
      </c>
      <c r="D15" s="1">
        <v>3</v>
      </c>
      <c r="E15" s="1">
        <v>58</v>
      </c>
      <c r="F15" s="1">
        <v>18</v>
      </c>
      <c r="G15" s="1">
        <v>11</v>
      </c>
      <c r="H15" s="1">
        <v>87</v>
      </c>
      <c r="I15" s="13">
        <f>(E15*100)/H15</f>
        <v>66.666666666666671</v>
      </c>
      <c r="J15" s="13">
        <f>(F15*100)/H15</f>
        <v>20.689655172413794</v>
      </c>
      <c r="K15" s="13">
        <f>(G15*100)/H15</f>
        <v>12.64367816091954</v>
      </c>
    </row>
    <row r="16" spans="1:11" s="3" customFormat="1">
      <c r="A16" s="1">
        <v>2013</v>
      </c>
      <c r="B16" s="2" t="s">
        <v>59</v>
      </c>
      <c r="C16" s="2" t="s">
        <v>69</v>
      </c>
      <c r="D16" s="1">
        <v>4</v>
      </c>
      <c r="E16" s="1">
        <v>58</v>
      </c>
      <c r="F16" s="1">
        <v>20</v>
      </c>
      <c r="G16" s="1">
        <v>53</v>
      </c>
      <c r="H16" s="1">
        <v>131</v>
      </c>
      <c r="I16" s="13">
        <f>(E16*100)/H16</f>
        <v>44.274809160305345</v>
      </c>
      <c r="J16" s="13">
        <f>(F16*100)/H16</f>
        <v>15.267175572519085</v>
      </c>
      <c r="K16" s="13">
        <f>(G16*100)/H16</f>
        <v>40.458015267175576</v>
      </c>
    </row>
    <row r="17" spans="1:11" s="14" customFormat="1">
      <c r="A17" s="15"/>
      <c r="B17" s="16"/>
      <c r="C17" s="19" t="s">
        <v>9</v>
      </c>
      <c r="D17" s="15"/>
      <c r="E17" s="15">
        <f>SUM(E13:E16)</f>
        <v>231</v>
      </c>
      <c r="F17" s="15">
        <f>SUM(F13:F16)</f>
        <v>77</v>
      </c>
      <c r="G17" s="15">
        <f>SUM(G13:G16)</f>
        <v>75</v>
      </c>
      <c r="H17" s="15">
        <f>SUM(H13:H16)</f>
        <v>383</v>
      </c>
      <c r="I17" s="13">
        <f>(E17*100)/H17</f>
        <v>60.313315926892948</v>
      </c>
      <c r="J17" s="13">
        <f>(F17*100)/H17</f>
        <v>20.104438642297652</v>
      </c>
      <c r="K17" s="13">
        <f>(G17*100)/H17</f>
        <v>19.582245430809401</v>
      </c>
    </row>
    <row r="18" spans="1:11">
      <c r="I18" s="18"/>
      <c r="J18" s="18"/>
      <c r="K18" s="18"/>
    </row>
    <row r="19" spans="1:11" s="3" customFormat="1">
      <c r="A19" s="1">
        <v>2014</v>
      </c>
      <c r="B19" s="2" t="s">
        <v>59</v>
      </c>
      <c r="C19" s="2" t="s">
        <v>69</v>
      </c>
      <c r="D19" s="1">
        <v>1</v>
      </c>
      <c r="E19" s="1">
        <v>60</v>
      </c>
      <c r="F19" s="1">
        <v>16</v>
      </c>
      <c r="G19" s="1">
        <v>8</v>
      </c>
      <c r="H19" s="1">
        <v>84</v>
      </c>
      <c r="I19" s="13">
        <f>(E19*100)/H19</f>
        <v>71.428571428571431</v>
      </c>
      <c r="J19" s="13">
        <f>(F19*100)/H19</f>
        <v>19.047619047619047</v>
      </c>
      <c r="K19" s="13">
        <f>(G19*100)/H19</f>
        <v>9.5238095238095237</v>
      </c>
    </row>
    <row r="20" spans="1:11" s="3" customFormat="1">
      <c r="A20" s="1">
        <v>2014</v>
      </c>
      <c r="B20" s="2" t="s">
        <v>59</v>
      </c>
      <c r="C20" s="2" t="s">
        <v>69</v>
      </c>
      <c r="D20" s="1">
        <v>2</v>
      </c>
      <c r="E20" s="1">
        <v>57</v>
      </c>
      <c r="F20" s="1">
        <v>19</v>
      </c>
      <c r="G20" s="1">
        <v>8</v>
      </c>
      <c r="H20" s="1">
        <v>84</v>
      </c>
      <c r="I20" s="13">
        <f>(E20*100)/H20</f>
        <v>67.857142857142861</v>
      </c>
      <c r="J20" s="13">
        <f>(F20*100)/H20</f>
        <v>22.61904761904762</v>
      </c>
      <c r="K20" s="13">
        <f>(G20*100)/H20</f>
        <v>9.5238095238095237</v>
      </c>
    </row>
    <row r="21" spans="1:11" s="3" customFormat="1">
      <c r="A21" s="1">
        <v>2014</v>
      </c>
      <c r="B21" s="2" t="s">
        <v>59</v>
      </c>
      <c r="C21" s="2" t="s">
        <v>69</v>
      </c>
      <c r="D21" s="1">
        <v>3</v>
      </c>
      <c r="E21" s="1">
        <v>50</v>
      </c>
      <c r="F21" s="1">
        <v>20</v>
      </c>
      <c r="G21" s="1">
        <v>10</v>
      </c>
      <c r="H21" s="1">
        <v>80</v>
      </c>
      <c r="I21" s="13">
        <f>(E21*100)/H21</f>
        <v>62.5</v>
      </c>
      <c r="J21" s="13">
        <f>(F21*100)/H21</f>
        <v>25</v>
      </c>
      <c r="K21" s="13">
        <f>(G21*100)/H21</f>
        <v>12.5</v>
      </c>
    </row>
    <row r="22" spans="1:11" s="3" customFormat="1">
      <c r="A22" s="1">
        <v>2014</v>
      </c>
      <c r="B22" s="2" t="s">
        <v>59</v>
      </c>
      <c r="C22" s="2" t="s">
        <v>69</v>
      </c>
      <c r="D22" s="1">
        <v>4</v>
      </c>
      <c r="E22" s="1">
        <v>69</v>
      </c>
      <c r="F22" s="1">
        <v>22</v>
      </c>
      <c r="G22" s="1">
        <v>43</v>
      </c>
      <c r="H22" s="1">
        <v>134</v>
      </c>
      <c r="I22" s="13">
        <f>(E22*100)/H22</f>
        <v>51.492537313432834</v>
      </c>
      <c r="J22" s="13">
        <f>(F22*100)/H22</f>
        <v>16.417910447761194</v>
      </c>
      <c r="K22" s="13">
        <f>(G22*100)/H22</f>
        <v>32.089552238805972</v>
      </c>
    </row>
    <row r="23" spans="1:11" s="14" customFormat="1">
      <c r="A23" s="15"/>
      <c r="B23" s="16"/>
      <c r="C23" s="19" t="s">
        <v>10</v>
      </c>
      <c r="D23" s="15"/>
      <c r="E23" s="15">
        <f>SUM(E19:E22)</f>
        <v>236</v>
      </c>
      <c r="F23" s="15">
        <f>SUM(F19:F22)</f>
        <v>77</v>
      </c>
      <c r="G23" s="15">
        <f>SUM(G19:G22)</f>
        <v>69</v>
      </c>
      <c r="H23" s="15">
        <f>SUM(H19:H22)</f>
        <v>382</v>
      </c>
      <c r="I23" s="13">
        <f>(E23*100)/H23</f>
        <v>61.780104712041883</v>
      </c>
      <c r="J23" s="13">
        <f>(F23*100)/H23</f>
        <v>20.157068062827225</v>
      </c>
      <c r="K23" s="13">
        <f>(G23*100)/H23</f>
        <v>18.062827225130889</v>
      </c>
    </row>
    <row r="24" spans="1:11">
      <c r="C24" s="2"/>
      <c r="I24" s="13"/>
      <c r="J24" s="13"/>
      <c r="K24" s="13"/>
    </row>
    <row r="25" spans="1:11">
      <c r="A25" s="38">
        <v>2015</v>
      </c>
      <c r="B25" s="2" t="s">
        <v>59</v>
      </c>
      <c r="C25" s="2" t="s">
        <v>69</v>
      </c>
      <c r="D25">
        <v>1</v>
      </c>
      <c r="E25">
        <v>65</v>
      </c>
      <c r="F25">
        <v>11</v>
      </c>
      <c r="G25">
        <v>11</v>
      </c>
      <c r="H25">
        <v>87</v>
      </c>
      <c r="I25" s="31">
        <v>74.709999999999994</v>
      </c>
      <c r="J25" s="31">
        <v>12.64</v>
      </c>
      <c r="K25" s="31">
        <v>12.65</v>
      </c>
    </row>
    <row r="26" spans="1:11">
      <c r="A26">
        <v>2015</v>
      </c>
      <c r="B26" s="2" t="s">
        <v>59</v>
      </c>
      <c r="C26" s="2" t="s">
        <v>69</v>
      </c>
      <c r="D26">
        <v>2</v>
      </c>
      <c r="E26">
        <v>59</v>
      </c>
      <c r="F26">
        <v>18</v>
      </c>
      <c r="G26">
        <v>7</v>
      </c>
      <c r="H26">
        <v>84</v>
      </c>
      <c r="I26" s="31">
        <v>70.23</v>
      </c>
      <c r="J26" s="31">
        <v>21.42</v>
      </c>
      <c r="K26" s="31">
        <v>8.35</v>
      </c>
    </row>
    <row r="27" spans="1:11">
      <c r="A27">
        <v>2015</v>
      </c>
      <c r="B27" s="2" t="s">
        <v>59</v>
      </c>
      <c r="C27" s="2" t="s">
        <v>69</v>
      </c>
      <c r="D27">
        <v>3</v>
      </c>
      <c r="E27">
        <v>53</v>
      </c>
      <c r="F27">
        <v>18</v>
      </c>
      <c r="G27">
        <v>14</v>
      </c>
      <c r="H27">
        <v>85</v>
      </c>
      <c r="I27" s="31">
        <v>62.35</v>
      </c>
      <c r="J27" s="31">
        <v>21.17</v>
      </c>
      <c r="K27" s="31">
        <v>16.48</v>
      </c>
    </row>
    <row r="28" spans="1:11">
      <c r="A28">
        <v>2015</v>
      </c>
      <c r="B28" s="2" t="s">
        <v>59</v>
      </c>
      <c r="C28" s="2" t="s">
        <v>69</v>
      </c>
      <c r="D28">
        <v>4</v>
      </c>
      <c r="E28">
        <v>64</v>
      </c>
      <c r="F28">
        <v>24</v>
      </c>
      <c r="G28">
        <v>29</v>
      </c>
      <c r="H28">
        <v>117</v>
      </c>
      <c r="I28" s="31">
        <v>54.7</v>
      </c>
      <c r="J28" s="31">
        <v>20.51</v>
      </c>
      <c r="K28" s="31">
        <v>24.79</v>
      </c>
    </row>
    <row r="29" spans="1:11" s="32" customFormat="1">
      <c r="C29" s="32" t="s">
        <v>119</v>
      </c>
      <c r="E29" s="32">
        <f>SUM(E25:E28)</f>
        <v>241</v>
      </c>
      <c r="F29" s="32">
        <f>SUM(F25:F28)</f>
        <v>71</v>
      </c>
      <c r="G29" s="32">
        <f>SUM(G25:G28)</f>
        <v>61</v>
      </c>
      <c r="H29" s="32">
        <f>SUM(H25:H28)</f>
        <v>373</v>
      </c>
      <c r="I29" s="37">
        <f>(100*E29)/H29</f>
        <v>64.611260053619304</v>
      </c>
      <c r="J29" s="37">
        <f>(100*F29)/H29</f>
        <v>19.034852546916891</v>
      </c>
      <c r="K29" s="37">
        <f>(100*G29)/H29</f>
        <v>16.353887399463808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zoomScale="40" zoomScaleNormal="40" zoomScalePageLayoutView="40" workbookViewId="0">
      <selection activeCell="E29" sqref="E29:K29"/>
    </sheetView>
  </sheetViews>
  <sheetFormatPr baseColWidth="10" defaultColWidth="11.5" defaultRowHeight="14" x14ac:dyDescent="0"/>
  <cols>
    <col min="3" max="3" width="46.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68</v>
      </c>
      <c r="D2" s="1">
        <v>1</v>
      </c>
      <c r="E2" s="1">
        <v>25</v>
      </c>
      <c r="F2" s="1">
        <v>23</v>
      </c>
      <c r="G2" s="1">
        <v>12</v>
      </c>
      <c r="H2" s="1">
        <v>60</v>
      </c>
      <c r="I2" s="13">
        <v>41.666666666666664</v>
      </c>
      <c r="J2" s="13">
        <v>38.333333333333336</v>
      </c>
      <c r="K2" s="13">
        <v>20</v>
      </c>
    </row>
    <row r="3" spans="1:11" s="3" customFormat="1">
      <c r="A3" s="1">
        <v>2011</v>
      </c>
      <c r="B3" s="2" t="s">
        <v>59</v>
      </c>
      <c r="C3" s="2" t="s">
        <v>68</v>
      </c>
      <c r="D3" s="1">
        <v>2</v>
      </c>
      <c r="E3" s="1">
        <v>15</v>
      </c>
      <c r="F3" s="1">
        <v>20</v>
      </c>
      <c r="G3" s="1">
        <v>6</v>
      </c>
      <c r="H3" s="1">
        <v>41</v>
      </c>
      <c r="I3" s="13">
        <v>36.585365853658537</v>
      </c>
      <c r="J3" s="13">
        <v>48.780487804878049</v>
      </c>
      <c r="K3" s="13">
        <v>14.634146341463415</v>
      </c>
    </row>
    <row r="4" spans="1:11" s="3" customFormat="1">
      <c r="A4" s="1">
        <v>2011</v>
      </c>
      <c r="B4" s="2" t="s">
        <v>59</v>
      </c>
      <c r="C4" s="2" t="s">
        <v>68</v>
      </c>
      <c r="D4" s="1">
        <v>3</v>
      </c>
      <c r="E4" s="1">
        <v>14</v>
      </c>
      <c r="F4" s="1">
        <v>8</v>
      </c>
      <c r="G4" s="1">
        <v>13</v>
      </c>
      <c r="H4" s="1">
        <v>35</v>
      </c>
      <c r="I4" s="13">
        <v>40</v>
      </c>
      <c r="J4" s="13">
        <v>22.857142857142858</v>
      </c>
      <c r="K4" s="13">
        <v>37.142857142857146</v>
      </c>
    </row>
    <row r="5" spans="1:11" s="14" customFormat="1">
      <c r="A5" s="15"/>
      <c r="B5" s="16"/>
      <c r="C5" s="19" t="s">
        <v>7</v>
      </c>
      <c r="D5" s="15"/>
      <c r="E5" s="15">
        <f>SUM(E2:E4)</f>
        <v>54</v>
      </c>
      <c r="F5" s="15">
        <f>SUM(F2:F4)</f>
        <v>51</v>
      </c>
      <c r="G5" s="15">
        <f>SUM(G2:G4)</f>
        <v>31</v>
      </c>
      <c r="H5" s="15">
        <f>SUM(H2:H4)</f>
        <v>136</v>
      </c>
      <c r="I5" s="13">
        <f>(E5*100)/H5</f>
        <v>39.705882352941174</v>
      </c>
      <c r="J5" s="13">
        <f>(F5*100)/H5</f>
        <v>37.5</v>
      </c>
      <c r="K5" s="13">
        <f>(G5*100)/H5</f>
        <v>22.794117647058822</v>
      </c>
    </row>
    <row r="6" spans="1:11">
      <c r="I6" s="18"/>
      <c r="J6" s="18"/>
      <c r="K6" s="18"/>
    </row>
    <row r="7" spans="1:11" s="3" customFormat="1">
      <c r="A7" s="1">
        <v>2012</v>
      </c>
      <c r="B7" s="2" t="s">
        <v>59</v>
      </c>
      <c r="C7" s="2" t="s">
        <v>68</v>
      </c>
      <c r="D7" s="1">
        <v>1</v>
      </c>
      <c r="E7" s="1">
        <v>25</v>
      </c>
      <c r="F7" s="1">
        <v>15</v>
      </c>
      <c r="G7" s="1">
        <v>9</v>
      </c>
      <c r="H7" s="1">
        <v>49</v>
      </c>
      <c r="I7" s="13">
        <f>(E7*100)/H7</f>
        <v>51.020408163265309</v>
      </c>
      <c r="J7" s="13">
        <f>(F7*100)/H7</f>
        <v>30.612244897959183</v>
      </c>
      <c r="K7" s="13">
        <f>(G7*100)/H7</f>
        <v>18.367346938775512</v>
      </c>
    </row>
    <row r="8" spans="1:11" s="3" customFormat="1">
      <c r="A8" s="1">
        <v>2012</v>
      </c>
      <c r="B8" s="2" t="s">
        <v>59</v>
      </c>
      <c r="C8" s="2" t="s">
        <v>68</v>
      </c>
      <c r="D8" s="1">
        <v>2</v>
      </c>
      <c r="E8" s="1">
        <v>14</v>
      </c>
      <c r="F8" s="1">
        <v>24</v>
      </c>
      <c r="G8" s="1">
        <v>7</v>
      </c>
      <c r="H8" s="1">
        <v>45</v>
      </c>
      <c r="I8" s="13">
        <f>(E8*100)/H8</f>
        <v>31.111111111111111</v>
      </c>
      <c r="J8" s="13">
        <f>(F8*100)/H8</f>
        <v>53.333333333333336</v>
      </c>
      <c r="K8" s="13">
        <f>(G8*100)/H8</f>
        <v>15.555555555555555</v>
      </c>
    </row>
    <row r="9" spans="1:11" s="3" customFormat="1">
      <c r="A9" s="1">
        <v>2012</v>
      </c>
      <c r="B9" s="2" t="s">
        <v>59</v>
      </c>
      <c r="C9" s="2" t="s">
        <v>68</v>
      </c>
      <c r="D9" s="1">
        <v>3</v>
      </c>
      <c r="E9" s="1">
        <v>19</v>
      </c>
      <c r="F9" s="1">
        <v>23</v>
      </c>
      <c r="G9" s="1">
        <v>3</v>
      </c>
      <c r="H9" s="1">
        <v>45</v>
      </c>
      <c r="I9" s="13">
        <f>(E9*100)/H9</f>
        <v>42.222222222222221</v>
      </c>
      <c r="J9" s="13">
        <f>(F9*100)/H9</f>
        <v>51.111111111111114</v>
      </c>
      <c r="K9" s="13">
        <f>(G9*100)/H9</f>
        <v>6.666666666666667</v>
      </c>
    </row>
    <row r="10" spans="1:11" s="3" customFormat="1">
      <c r="A10" s="1">
        <v>2012</v>
      </c>
      <c r="B10" s="2" t="s">
        <v>59</v>
      </c>
      <c r="C10" s="2" t="s">
        <v>68</v>
      </c>
      <c r="D10" s="1">
        <v>4</v>
      </c>
      <c r="E10" s="1">
        <v>11</v>
      </c>
      <c r="F10" s="1">
        <v>6</v>
      </c>
      <c r="G10" s="1">
        <v>29</v>
      </c>
      <c r="H10" s="1">
        <v>46</v>
      </c>
      <c r="I10" s="13">
        <f>(E10*100)/H10</f>
        <v>23.913043478260871</v>
      </c>
      <c r="J10" s="13">
        <f>(F10*100)/H10</f>
        <v>13.043478260869565</v>
      </c>
      <c r="K10" s="13">
        <f>(G10*100)/H10</f>
        <v>63.043478260869563</v>
      </c>
    </row>
    <row r="11" spans="1:11" s="14" customFormat="1">
      <c r="A11" s="15"/>
      <c r="B11" s="16"/>
      <c r="C11" s="19" t="s">
        <v>8</v>
      </c>
      <c r="D11" s="15"/>
      <c r="E11" s="15">
        <f>SUM(E7:E10)</f>
        <v>69</v>
      </c>
      <c r="F11" s="15">
        <f>SUM(F7:F10)</f>
        <v>68</v>
      </c>
      <c r="G11" s="15">
        <f>SUM(G7:G10)</f>
        <v>48</v>
      </c>
      <c r="H11" s="15">
        <f>SUM(H7:H10)</f>
        <v>185</v>
      </c>
      <c r="I11" s="13">
        <f>(E11*100)/H11</f>
        <v>37.297297297297298</v>
      </c>
      <c r="J11" s="13">
        <f>(F11*100)/H11</f>
        <v>36.756756756756758</v>
      </c>
      <c r="K11" s="13">
        <f>(G11*100)/H11</f>
        <v>25.945945945945947</v>
      </c>
    </row>
    <row r="12" spans="1:11">
      <c r="I12" s="18"/>
      <c r="J12" s="18"/>
      <c r="K12" s="18"/>
    </row>
    <row r="13" spans="1:11" s="3" customFormat="1">
      <c r="A13" s="1">
        <v>2013</v>
      </c>
      <c r="B13" s="2" t="s">
        <v>59</v>
      </c>
      <c r="C13" s="2" t="s">
        <v>68</v>
      </c>
      <c r="D13" s="1">
        <v>1</v>
      </c>
      <c r="E13" s="1">
        <v>22</v>
      </c>
      <c r="F13" s="1">
        <v>20</v>
      </c>
      <c r="G13" s="1">
        <v>8</v>
      </c>
      <c r="H13" s="1">
        <v>50</v>
      </c>
      <c r="I13" s="13">
        <f>(E13*100)/H13</f>
        <v>44</v>
      </c>
      <c r="J13" s="13">
        <f>(F13*100)/H13</f>
        <v>40</v>
      </c>
      <c r="K13" s="13">
        <f>(G13*100)/H13</f>
        <v>16</v>
      </c>
    </row>
    <row r="14" spans="1:11" s="3" customFormat="1">
      <c r="A14" s="1">
        <v>2013</v>
      </c>
      <c r="B14" s="2" t="s">
        <v>59</v>
      </c>
      <c r="C14" s="2" t="s">
        <v>68</v>
      </c>
      <c r="D14" s="1">
        <v>2</v>
      </c>
      <c r="E14" s="1">
        <v>13</v>
      </c>
      <c r="F14" s="1">
        <v>16</v>
      </c>
      <c r="G14" s="1">
        <v>7</v>
      </c>
      <c r="H14" s="1">
        <v>36</v>
      </c>
      <c r="I14" s="13">
        <f>(E14*100)/H14</f>
        <v>36.111111111111114</v>
      </c>
      <c r="J14" s="13">
        <f>(F14*100)/H14</f>
        <v>44.444444444444443</v>
      </c>
      <c r="K14" s="13">
        <f>(G14*100)/H14</f>
        <v>19.444444444444443</v>
      </c>
    </row>
    <row r="15" spans="1:11" s="3" customFormat="1">
      <c r="A15" s="1">
        <v>2013</v>
      </c>
      <c r="B15" s="2" t="s">
        <v>59</v>
      </c>
      <c r="C15" s="2" t="s">
        <v>68</v>
      </c>
      <c r="D15" s="1">
        <v>3</v>
      </c>
      <c r="E15" s="1">
        <v>15</v>
      </c>
      <c r="F15" s="1">
        <v>27</v>
      </c>
      <c r="G15" s="1">
        <v>7</v>
      </c>
      <c r="H15" s="1">
        <v>49</v>
      </c>
      <c r="I15" s="13">
        <f>(E15*100)/H15</f>
        <v>30.612244897959183</v>
      </c>
      <c r="J15" s="13">
        <f>(F15*100)/H15</f>
        <v>55.102040816326529</v>
      </c>
      <c r="K15" s="13">
        <f>(G15*100)/H15</f>
        <v>14.285714285714286</v>
      </c>
    </row>
    <row r="16" spans="1:11" s="3" customFormat="1">
      <c r="A16" s="1">
        <v>2013</v>
      </c>
      <c r="B16" s="2" t="s">
        <v>59</v>
      </c>
      <c r="C16" s="2" t="s">
        <v>68</v>
      </c>
      <c r="D16" s="1">
        <v>4</v>
      </c>
      <c r="E16" s="1">
        <v>20</v>
      </c>
      <c r="F16" s="1">
        <v>22</v>
      </c>
      <c r="G16" s="1">
        <v>36</v>
      </c>
      <c r="H16" s="1">
        <v>78</v>
      </c>
      <c r="I16" s="13">
        <f>(E16*100)/H16</f>
        <v>25.641025641025642</v>
      </c>
      <c r="J16" s="13">
        <f>(F16*100)/H16</f>
        <v>28.205128205128204</v>
      </c>
      <c r="K16" s="13">
        <f>(G16*100)/H16</f>
        <v>46.153846153846153</v>
      </c>
    </row>
    <row r="17" spans="1:11" s="14" customFormat="1">
      <c r="A17" s="15"/>
      <c r="B17" s="16"/>
      <c r="C17" s="19" t="s">
        <v>9</v>
      </c>
      <c r="D17" s="15"/>
      <c r="E17" s="15">
        <f>SUM(E13:E16)</f>
        <v>70</v>
      </c>
      <c r="F17" s="15">
        <f>SUM(F13:F16)</f>
        <v>85</v>
      </c>
      <c r="G17" s="15">
        <f>SUM(G13:G16)</f>
        <v>58</v>
      </c>
      <c r="H17" s="15">
        <f>SUM(H13:H16)</f>
        <v>213</v>
      </c>
      <c r="I17" s="13">
        <f>(E17*100)/H17</f>
        <v>32.863849765258216</v>
      </c>
      <c r="J17" s="13">
        <f>(F17*100)/H17</f>
        <v>39.906103286384976</v>
      </c>
      <c r="K17" s="13">
        <f>(G17*100)/H17</f>
        <v>27.230046948356808</v>
      </c>
    </row>
    <row r="18" spans="1:11">
      <c r="I18" s="18"/>
      <c r="J18" s="18"/>
      <c r="K18" s="18"/>
    </row>
    <row r="19" spans="1:11" s="3" customFormat="1">
      <c r="A19" s="1">
        <v>2014</v>
      </c>
      <c r="B19" s="2" t="s">
        <v>59</v>
      </c>
      <c r="C19" s="2" t="s">
        <v>68</v>
      </c>
      <c r="D19" s="1">
        <v>1</v>
      </c>
      <c r="E19" s="1">
        <v>28</v>
      </c>
      <c r="F19" s="1">
        <v>21</v>
      </c>
      <c r="G19" s="1">
        <v>8</v>
      </c>
      <c r="H19" s="1">
        <v>57</v>
      </c>
      <c r="I19" s="13">
        <f>(E19*100)/H19</f>
        <v>49.122807017543863</v>
      </c>
      <c r="J19" s="13">
        <f>(F19*100)/H19</f>
        <v>36.842105263157897</v>
      </c>
      <c r="K19" s="13">
        <f>(G19*100)/H19</f>
        <v>14.035087719298245</v>
      </c>
    </row>
    <row r="20" spans="1:11" s="3" customFormat="1">
      <c r="A20" s="1">
        <v>2014</v>
      </c>
      <c r="B20" s="2" t="s">
        <v>59</v>
      </c>
      <c r="C20" s="2" t="s">
        <v>68</v>
      </c>
      <c r="D20" s="1">
        <v>2</v>
      </c>
      <c r="E20" s="1">
        <v>23</v>
      </c>
      <c r="F20" s="1">
        <v>20</v>
      </c>
      <c r="G20" s="1">
        <v>1</v>
      </c>
      <c r="H20" s="1">
        <v>44</v>
      </c>
      <c r="I20" s="13">
        <f>(E20*100)/H20</f>
        <v>52.272727272727273</v>
      </c>
      <c r="J20" s="13">
        <f>(F20*100)/H20</f>
        <v>45.454545454545453</v>
      </c>
      <c r="K20" s="13">
        <f>(G20*100)/H20</f>
        <v>2.2727272727272729</v>
      </c>
    </row>
    <row r="21" spans="1:11" s="3" customFormat="1">
      <c r="A21" s="1">
        <v>2014</v>
      </c>
      <c r="B21" s="2" t="s">
        <v>59</v>
      </c>
      <c r="C21" s="2" t="s">
        <v>68</v>
      </c>
      <c r="D21" s="1">
        <v>3</v>
      </c>
      <c r="E21" s="1">
        <v>12</v>
      </c>
      <c r="F21" s="1">
        <v>15</v>
      </c>
      <c r="G21" s="1">
        <v>11</v>
      </c>
      <c r="H21" s="1">
        <v>38</v>
      </c>
      <c r="I21" s="13">
        <f>(E21*100)/H21</f>
        <v>31.578947368421051</v>
      </c>
      <c r="J21" s="13">
        <f>(F21*100)/H21</f>
        <v>39.473684210526315</v>
      </c>
      <c r="K21" s="13">
        <f>(G21*100)/H21</f>
        <v>28.94736842105263</v>
      </c>
    </row>
    <row r="22" spans="1:11" s="3" customFormat="1">
      <c r="A22" s="1">
        <v>2014</v>
      </c>
      <c r="B22" s="2" t="s">
        <v>59</v>
      </c>
      <c r="C22" s="2" t="s">
        <v>68</v>
      </c>
      <c r="D22" s="1">
        <v>4</v>
      </c>
      <c r="E22" s="1">
        <v>20</v>
      </c>
      <c r="F22" s="1">
        <v>34</v>
      </c>
      <c r="G22" s="1">
        <v>45</v>
      </c>
      <c r="H22" s="1">
        <v>99</v>
      </c>
      <c r="I22" s="13">
        <f>(E22*100)/H22</f>
        <v>20.202020202020201</v>
      </c>
      <c r="J22" s="13">
        <f>(F22*100)/H22</f>
        <v>34.343434343434346</v>
      </c>
      <c r="K22" s="13">
        <f>(G22*100)/H22</f>
        <v>45.454545454545453</v>
      </c>
    </row>
    <row r="23" spans="1:11" s="14" customFormat="1">
      <c r="A23" s="15"/>
      <c r="B23" s="16"/>
      <c r="C23" s="19" t="s">
        <v>10</v>
      </c>
      <c r="D23" s="15"/>
      <c r="E23" s="15">
        <f>SUM(E19:E22)</f>
        <v>83</v>
      </c>
      <c r="F23" s="15">
        <f>SUM(F19:F22)</f>
        <v>90</v>
      </c>
      <c r="G23" s="15">
        <f>SUM(G19:G22)</f>
        <v>65</v>
      </c>
      <c r="H23" s="15">
        <f>SUM(H19:H22)</f>
        <v>238</v>
      </c>
      <c r="I23" s="13">
        <f>(E23*100)/H23</f>
        <v>34.87394957983193</v>
      </c>
      <c r="J23" s="13">
        <f>(F23*100)/H23</f>
        <v>37.815126050420169</v>
      </c>
      <c r="K23" s="13">
        <f>(G23*100)/H23</f>
        <v>27.310924369747898</v>
      </c>
    </row>
    <row r="24" spans="1:11">
      <c r="C24" s="2"/>
      <c r="I24" s="13"/>
      <c r="J24" s="13"/>
      <c r="K24" s="13"/>
    </row>
    <row r="25" spans="1:11">
      <c r="A25" s="38">
        <v>2015</v>
      </c>
      <c r="B25" s="2" t="s">
        <v>59</v>
      </c>
      <c r="C25" s="2" t="s">
        <v>68</v>
      </c>
      <c r="D25">
        <v>1</v>
      </c>
      <c r="E25">
        <v>34</v>
      </c>
      <c r="F25">
        <v>20</v>
      </c>
      <c r="G25">
        <v>6</v>
      </c>
      <c r="H25">
        <v>60</v>
      </c>
      <c r="I25" s="39">
        <v>56.66</v>
      </c>
      <c r="J25" s="39">
        <v>33.33</v>
      </c>
      <c r="K25" s="39">
        <v>10.01</v>
      </c>
    </row>
    <row r="26" spans="1:11">
      <c r="A26">
        <v>2015</v>
      </c>
      <c r="B26" s="2" t="s">
        <v>59</v>
      </c>
      <c r="C26" s="2" t="s">
        <v>68</v>
      </c>
      <c r="D26">
        <v>2</v>
      </c>
      <c r="E26">
        <v>25</v>
      </c>
      <c r="F26">
        <v>27</v>
      </c>
      <c r="G26">
        <v>4</v>
      </c>
      <c r="H26">
        <v>56</v>
      </c>
      <c r="I26" s="39">
        <v>44.64</v>
      </c>
      <c r="J26" s="39">
        <v>48.21</v>
      </c>
      <c r="K26" s="39">
        <v>7.15</v>
      </c>
    </row>
    <row r="27" spans="1:11">
      <c r="A27">
        <v>2015</v>
      </c>
      <c r="B27" s="2" t="s">
        <v>59</v>
      </c>
      <c r="C27" s="2" t="s">
        <v>68</v>
      </c>
      <c r="D27">
        <v>3</v>
      </c>
      <c r="E27">
        <v>21</v>
      </c>
      <c r="F27">
        <v>16</v>
      </c>
      <c r="G27">
        <v>10</v>
      </c>
      <c r="H27">
        <v>47</v>
      </c>
      <c r="I27" s="39">
        <v>44.68</v>
      </c>
      <c r="J27" s="39">
        <v>34.04</v>
      </c>
      <c r="K27" s="39">
        <v>21.28</v>
      </c>
    </row>
    <row r="28" spans="1:11" ht="17.25" customHeight="1">
      <c r="A28">
        <v>2015</v>
      </c>
      <c r="B28" s="2" t="s">
        <v>59</v>
      </c>
      <c r="C28" s="2" t="s">
        <v>68</v>
      </c>
      <c r="D28">
        <v>4</v>
      </c>
      <c r="E28">
        <v>18</v>
      </c>
      <c r="F28">
        <v>24</v>
      </c>
      <c r="G28">
        <v>23</v>
      </c>
      <c r="H28">
        <v>65</v>
      </c>
      <c r="I28" s="39">
        <v>27.69</v>
      </c>
      <c r="J28" s="39">
        <v>36.92</v>
      </c>
      <c r="K28" s="39">
        <v>35.39</v>
      </c>
    </row>
    <row r="29" spans="1:11" s="32" customFormat="1">
      <c r="C29" s="33" t="s">
        <v>119</v>
      </c>
      <c r="E29" s="32">
        <f>SUM(E25:E28)</f>
        <v>98</v>
      </c>
      <c r="F29" s="32">
        <f>SUM(F25:F28)</f>
        <v>87</v>
      </c>
      <c r="G29" s="32">
        <f>SUM(G25:G28)</f>
        <v>43</v>
      </c>
      <c r="H29" s="32">
        <f>SUM(H25:H28)</f>
        <v>228</v>
      </c>
      <c r="I29" s="37">
        <f>(100*E29)/H29</f>
        <v>42.982456140350877</v>
      </c>
      <c r="J29" s="37">
        <f>(100*F29)/H29</f>
        <v>38.157894736842103</v>
      </c>
      <c r="K29" s="37">
        <f>(100*G29)/H29</f>
        <v>18.859649122807017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zoomScale="50" zoomScaleNormal="50" zoomScalePageLayoutView="50" workbookViewId="0">
      <selection activeCell="E27" sqref="E27:K27"/>
    </sheetView>
  </sheetViews>
  <sheetFormatPr baseColWidth="10" defaultColWidth="11.5" defaultRowHeight="14" x14ac:dyDescent="0"/>
  <cols>
    <col min="3" max="3" width="61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67</v>
      </c>
      <c r="D2" s="1">
        <v>1</v>
      </c>
      <c r="E2" s="1">
        <v>79</v>
      </c>
      <c r="F2" s="1">
        <v>18</v>
      </c>
      <c r="G2" s="1">
        <v>15</v>
      </c>
      <c r="H2" s="1">
        <v>112</v>
      </c>
      <c r="I2" s="13">
        <f>(E2*100)/H2</f>
        <v>70.535714285714292</v>
      </c>
      <c r="J2" s="13">
        <f>(F2*100)/H2</f>
        <v>16.071428571428573</v>
      </c>
      <c r="K2" s="13">
        <f>(G2*100)/H2</f>
        <v>13.392857142857142</v>
      </c>
    </row>
    <row r="3" spans="1:11" s="3" customFormat="1">
      <c r="A3" s="1">
        <v>2011</v>
      </c>
      <c r="B3" s="2" t="s">
        <v>59</v>
      </c>
      <c r="C3" s="2" t="s">
        <v>67</v>
      </c>
      <c r="D3" s="1">
        <v>2</v>
      </c>
      <c r="E3" s="1">
        <v>44</v>
      </c>
      <c r="F3" s="1">
        <v>6</v>
      </c>
      <c r="G3" s="1">
        <v>3</v>
      </c>
      <c r="H3" s="1">
        <v>53</v>
      </c>
      <c r="I3" s="13">
        <f>(E3*100)/H3</f>
        <v>83.018867924528308</v>
      </c>
      <c r="J3" s="13">
        <f>(F3*100)/H3</f>
        <v>11.320754716981131</v>
      </c>
      <c r="K3" s="13">
        <f>(G3*100)/H3</f>
        <v>5.6603773584905657</v>
      </c>
    </row>
    <row r="4" spans="1:11" s="14" customFormat="1">
      <c r="A4" s="15"/>
      <c r="B4" s="16"/>
      <c r="C4" s="19" t="s">
        <v>7</v>
      </c>
      <c r="D4" s="15"/>
      <c r="E4" s="15">
        <f>SUM(E2:E3)</f>
        <v>123</v>
      </c>
      <c r="F4" s="15">
        <f>SUM(F2:F3)</f>
        <v>24</v>
      </c>
      <c r="G4" s="15">
        <f>SUM(G2:G3)</f>
        <v>18</v>
      </c>
      <c r="H4" s="15">
        <f>SUM(H2:H3)</f>
        <v>165</v>
      </c>
      <c r="I4" s="13">
        <f>(E4*100)/H4</f>
        <v>74.545454545454547</v>
      </c>
      <c r="J4" s="13">
        <f>(F4*100)/H4</f>
        <v>14.545454545454545</v>
      </c>
      <c r="K4" s="13">
        <f>(G4*100)/H4</f>
        <v>10.909090909090908</v>
      </c>
    </row>
    <row r="5" spans="1:11">
      <c r="I5" s="18"/>
      <c r="J5" s="18"/>
      <c r="K5" s="18"/>
    </row>
    <row r="6" spans="1:11" s="3" customFormat="1">
      <c r="A6" s="1">
        <v>2012</v>
      </c>
      <c r="B6" s="2" t="s">
        <v>59</v>
      </c>
      <c r="C6" s="2" t="s">
        <v>67</v>
      </c>
      <c r="D6" s="1">
        <v>1</v>
      </c>
      <c r="E6" s="1">
        <v>81</v>
      </c>
      <c r="F6" s="1">
        <v>14</v>
      </c>
      <c r="G6" s="1">
        <v>5</v>
      </c>
      <c r="H6" s="1">
        <v>100</v>
      </c>
      <c r="I6" s="13">
        <v>81</v>
      </c>
      <c r="J6" s="13">
        <v>14</v>
      </c>
      <c r="K6" s="13">
        <v>5</v>
      </c>
    </row>
    <row r="7" spans="1:11" s="3" customFormat="1">
      <c r="A7" s="1">
        <v>2012</v>
      </c>
      <c r="B7" s="2" t="s">
        <v>59</v>
      </c>
      <c r="C7" s="2" t="s">
        <v>67</v>
      </c>
      <c r="D7" s="1">
        <v>2</v>
      </c>
      <c r="E7" s="1">
        <v>45</v>
      </c>
      <c r="F7" s="1">
        <v>12</v>
      </c>
      <c r="G7" s="1">
        <v>6</v>
      </c>
      <c r="H7" s="1">
        <v>63</v>
      </c>
      <c r="I7" s="13">
        <v>71.428571428571431</v>
      </c>
      <c r="J7" s="13">
        <v>19.047619047619047</v>
      </c>
      <c r="K7" s="13">
        <v>9.5238095238095237</v>
      </c>
    </row>
    <row r="8" spans="1:11" s="3" customFormat="1">
      <c r="A8" s="1">
        <v>2012</v>
      </c>
      <c r="B8" s="2" t="s">
        <v>59</v>
      </c>
      <c r="C8" s="2" t="s">
        <v>67</v>
      </c>
      <c r="D8" s="1">
        <v>3</v>
      </c>
      <c r="E8" s="1">
        <v>38</v>
      </c>
      <c r="F8" s="1">
        <v>5</v>
      </c>
      <c r="G8" s="1">
        <v>6</v>
      </c>
      <c r="H8" s="1">
        <v>49</v>
      </c>
      <c r="I8" s="13">
        <v>77.551020408163268</v>
      </c>
      <c r="J8" s="13">
        <v>10.204081632653061</v>
      </c>
      <c r="K8" s="13">
        <v>12.244897959183673</v>
      </c>
    </row>
    <row r="9" spans="1:11" s="14" customFormat="1">
      <c r="A9" s="15"/>
      <c r="B9" s="16"/>
      <c r="C9" s="19" t="s">
        <v>8</v>
      </c>
      <c r="D9" s="15"/>
      <c r="E9" s="15">
        <f>SUM(E6:E8)</f>
        <v>164</v>
      </c>
      <c r="F9" s="15">
        <f>SUM(F6:F8)</f>
        <v>31</v>
      </c>
      <c r="G9" s="15">
        <f>SUM(G6:G8)</f>
        <v>17</v>
      </c>
      <c r="H9" s="15">
        <f>SUM(H6:H8)</f>
        <v>212</v>
      </c>
      <c r="I9" s="13">
        <v>77.551020408163268</v>
      </c>
      <c r="J9" s="13">
        <v>10.204081632653061</v>
      </c>
      <c r="K9" s="13">
        <v>12.244897959183673</v>
      </c>
    </row>
    <row r="10" spans="1:11">
      <c r="I10" s="18"/>
      <c r="J10" s="18"/>
      <c r="K10" s="18"/>
    </row>
    <row r="11" spans="1:11" s="3" customFormat="1">
      <c r="A11" s="1">
        <v>2013</v>
      </c>
      <c r="B11" s="2" t="s">
        <v>59</v>
      </c>
      <c r="C11" s="2" t="s">
        <v>67</v>
      </c>
      <c r="D11" s="1">
        <v>1</v>
      </c>
      <c r="E11" s="1">
        <v>64</v>
      </c>
      <c r="F11" s="1">
        <v>13</v>
      </c>
      <c r="G11" s="1">
        <v>20</v>
      </c>
      <c r="H11" s="1">
        <v>97</v>
      </c>
      <c r="I11" s="13">
        <f>(E11*100)/H11</f>
        <v>65.979381443298962</v>
      </c>
      <c r="J11" s="13">
        <f>(F11*100)/H11</f>
        <v>13.402061855670103</v>
      </c>
      <c r="K11" s="13">
        <f>(G11*100)/H11</f>
        <v>20.618556701030929</v>
      </c>
    </row>
    <row r="12" spans="1:11" s="3" customFormat="1">
      <c r="A12" s="1">
        <v>2013</v>
      </c>
      <c r="B12" s="2" t="s">
        <v>59</v>
      </c>
      <c r="C12" s="2" t="s">
        <v>67</v>
      </c>
      <c r="D12" s="1">
        <v>2</v>
      </c>
      <c r="E12" s="1">
        <v>54</v>
      </c>
      <c r="F12" s="1">
        <v>13</v>
      </c>
      <c r="G12" s="1">
        <v>6</v>
      </c>
      <c r="H12" s="1">
        <v>73</v>
      </c>
      <c r="I12" s="13">
        <f>(E12*100)/H12</f>
        <v>73.972602739726028</v>
      </c>
      <c r="J12" s="13">
        <f>(F12*100)/H12</f>
        <v>17.80821917808219</v>
      </c>
      <c r="K12" s="13">
        <f>(G12*100)/H12</f>
        <v>8.2191780821917817</v>
      </c>
    </row>
    <row r="13" spans="1:11" s="3" customFormat="1">
      <c r="A13" s="1">
        <v>2013</v>
      </c>
      <c r="B13" s="2" t="s">
        <v>59</v>
      </c>
      <c r="C13" s="2" t="s">
        <v>67</v>
      </c>
      <c r="D13" s="1">
        <v>3</v>
      </c>
      <c r="E13" s="1">
        <v>39</v>
      </c>
      <c r="F13" s="1">
        <v>12</v>
      </c>
      <c r="G13" s="1">
        <v>14</v>
      </c>
      <c r="H13" s="1">
        <v>65</v>
      </c>
      <c r="I13" s="13">
        <f>(E13*100)/H13</f>
        <v>60</v>
      </c>
      <c r="J13" s="13">
        <f>(F13*100)/H13</f>
        <v>18.46153846153846</v>
      </c>
      <c r="K13" s="13">
        <f>(G13*100)/H13</f>
        <v>21.53846153846154</v>
      </c>
    </row>
    <row r="14" spans="1:11" s="3" customFormat="1">
      <c r="A14" s="1">
        <v>2013</v>
      </c>
      <c r="B14" s="2" t="s">
        <v>59</v>
      </c>
      <c r="C14" s="2" t="s">
        <v>67</v>
      </c>
      <c r="D14" s="1">
        <v>4</v>
      </c>
      <c r="E14" s="1">
        <v>34</v>
      </c>
      <c r="F14" s="1">
        <v>10</v>
      </c>
      <c r="G14" s="1">
        <v>11</v>
      </c>
      <c r="H14" s="1">
        <v>55</v>
      </c>
      <c r="I14" s="13">
        <f>(E14*100)/H14</f>
        <v>61.81818181818182</v>
      </c>
      <c r="J14" s="13">
        <f>(F14*100)/H14</f>
        <v>18.181818181818183</v>
      </c>
      <c r="K14" s="13">
        <f>(G14*100)/H14</f>
        <v>20</v>
      </c>
    </row>
    <row r="15" spans="1:11" s="14" customFormat="1">
      <c r="A15" s="15"/>
      <c r="B15" s="16"/>
      <c r="C15" s="19" t="s">
        <v>9</v>
      </c>
      <c r="D15" s="15"/>
      <c r="E15" s="15">
        <f>SUM(E11:E14)</f>
        <v>191</v>
      </c>
      <c r="F15" s="15">
        <f>SUM(F11:F14)</f>
        <v>48</v>
      </c>
      <c r="G15" s="15">
        <f>SUM(G11:G14)</f>
        <v>51</v>
      </c>
      <c r="H15" s="15">
        <f>SUM(H11:H14)</f>
        <v>290</v>
      </c>
      <c r="I15" s="13">
        <f>(E15*100)/H15</f>
        <v>65.862068965517238</v>
      </c>
      <c r="J15" s="13">
        <f>(F15*100)/H15</f>
        <v>16.551724137931036</v>
      </c>
      <c r="K15" s="13">
        <f>(G15*100)/H15</f>
        <v>17.586206896551722</v>
      </c>
    </row>
    <row r="16" spans="1:11">
      <c r="I16" s="18"/>
      <c r="J16" s="18"/>
      <c r="K16" s="18"/>
    </row>
    <row r="17" spans="1:11" s="3" customFormat="1">
      <c r="A17" s="1">
        <v>2014</v>
      </c>
      <c r="B17" s="2" t="s">
        <v>59</v>
      </c>
      <c r="C17" s="2" t="s">
        <v>67</v>
      </c>
      <c r="D17" s="1">
        <v>1</v>
      </c>
      <c r="E17" s="1">
        <v>56</v>
      </c>
      <c r="F17" s="1">
        <v>15</v>
      </c>
      <c r="G17" s="1">
        <v>26</v>
      </c>
      <c r="H17" s="1">
        <v>97</v>
      </c>
      <c r="I17" s="13">
        <f>(E17*100)/H17</f>
        <v>57.731958762886599</v>
      </c>
      <c r="J17" s="13">
        <f>(F17*100)/H17</f>
        <v>15.463917525773196</v>
      </c>
      <c r="K17" s="13">
        <f>(G17*100)/H17</f>
        <v>26.804123711340207</v>
      </c>
    </row>
    <row r="18" spans="1:11" s="3" customFormat="1">
      <c r="A18" s="1">
        <v>2014</v>
      </c>
      <c r="B18" s="2" t="s">
        <v>59</v>
      </c>
      <c r="C18" s="2" t="s">
        <v>67</v>
      </c>
      <c r="D18" s="1">
        <v>2</v>
      </c>
      <c r="E18" s="1">
        <v>55</v>
      </c>
      <c r="F18" s="1">
        <v>15</v>
      </c>
      <c r="G18" s="1">
        <v>21</v>
      </c>
      <c r="H18" s="1">
        <v>91</v>
      </c>
      <c r="I18" s="13">
        <f>(E18*100)/H18</f>
        <v>60.439560439560438</v>
      </c>
      <c r="J18" s="13">
        <f>(F18*100)/H18</f>
        <v>16.483516483516482</v>
      </c>
      <c r="K18" s="13">
        <f>(G18*100)/H18</f>
        <v>23.076923076923077</v>
      </c>
    </row>
    <row r="19" spans="1:11" s="3" customFormat="1">
      <c r="A19" s="1">
        <v>2014</v>
      </c>
      <c r="B19" s="2" t="s">
        <v>59</v>
      </c>
      <c r="C19" s="2" t="s">
        <v>67</v>
      </c>
      <c r="D19" s="1">
        <v>3</v>
      </c>
      <c r="E19" s="1">
        <v>47</v>
      </c>
      <c r="F19" s="1">
        <v>15</v>
      </c>
      <c r="G19" s="1">
        <v>37</v>
      </c>
      <c r="H19" s="1">
        <v>99</v>
      </c>
      <c r="I19" s="13">
        <f>(E19*100)/H19</f>
        <v>47.474747474747474</v>
      </c>
      <c r="J19" s="13">
        <f>(F19*100)/H19</f>
        <v>15.151515151515152</v>
      </c>
      <c r="K19" s="13">
        <f>(G19*100)/H19</f>
        <v>37.373737373737377</v>
      </c>
    </row>
    <row r="20" spans="1:11" s="3" customFormat="1">
      <c r="A20" s="1">
        <v>2014</v>
      </c>
      <c r="B20" s="2" t="s">
        <v>59</v>
      </c>
      <c r="C20" s="2" t="s">
        <v>67</v>
      </c>
      <c r="D20" s="1">
        <v>4</v>
      </c>
      <c r="E20" s="1">
        <v>50</v>
      </c>
      <c r="F20" s="1">
        <v>21</v>
      </c>
      <c r="G20" s="1">
        <v>24</v>
      </c>
      <c r="H20" s="1">
        <v>95</v>
      </c>
      <c r="I20" s="13">
        <f>(E20*100)/H20</f>
        <v>52.631578947368418</v>
      </c>
      <c r="J20" s="13">
        <f>(F20*100)/H20</f>
        <v>22.105263157894736</v>
      </c>
      <c r="K20" s="13">
        <f>(G20*100)/H20</f>
        <v>25.263157894736842</v>
      </c>
    </row>
    <row r="21" spans="1:11" s="14" customFormat="1">
      <c r="A21" s="15"/>
      <c r="B21" s="16"/>
      <c r="C21" s="19" t="s">
        <v>10</v>
      </c>
      <c r="D21" s="15"/>
      <c r="E21" s="15">
        <f>SUM(E17:E20)</f>
        <v>208</v>
      </c>
      <c r="F21" s="15">
        <f>SUM(F17:F20)</f>
        <v>66</v>
      </c>
      <c r="G21" s="15">
        <f>SUM(G17:G20)</f>
        <v>108</v>
      </c>
      <c r="H21" s="15">
        <f>SUM(H17:H20)</f>
        <v>382</v>
      </c>
      <c r="I21" s="13">
        <f>(E21*100)/H21</f>
        <v>54.450261780104711</v>
      </c>
      <c r="J21" s="13">
        <f>(F21*100)/H21</f>
        <v>17.277486910994764</v>
      </c>
      <c r="K21" s="13">
        <f>(G21*100)/H21</f>
        <v>28.272251308900522</v>
      </c>
    </row>
    <row r="22" spans="1:11" s="46" customFormat="1">
      <c r="C22" s="55"/>
      <c r="I22" s="35"/>
      <c r="J22" s="35"/>
      <c r="K22" s="35"/>
    </row>
    <row r="23" spans="1:11">
      <c r="A23" s="38">
        <v>2015</v>
      </c>
      <c r="B23" s="2" t="s">
        <v>59</v>
      </c>
      <c r="C23" s="2" t="s">
        <v>67</v>
      </c>
      <c r="D23">
        <v>1</v>
      </c>
      <c r="E23">
        <v>73</v>
      </c>
      <c r="F23">
        <v>11</v>
      </c>
      <c r="G23">
        <v>12</v>
      </c>
      <c r="H23">
        <v>96</v>
      </c>
      <c r="I23" s="31">
        <v>76.040000000000006</v>
      </c>
      <c r="J23" s="31">
        <v>11.45</v>
      </c>
      <c r="K23" s="31">
        <v>12.51</v>
      </c>
    </row>
    <row r="24" spans="1:11">
      <c r="A24">
        <v>2015</v>
      </c>
      <c r="B24" s="2" t="s">
        <v>59</v>
      </c>
      <c r="C24" s="2" t="s">
        <v>67</v>
      </c>
      <c r="D24">
        <v>2</v>
      </c>
      <c r="E24">
        <v>57</v>
      </c>
      <c r="F24">
        <v>11</v>
      </c>
      <c r="G24">
        <v>18</v>
      </c>
      <c r="H24">
        <v>86</v>
      </c>
      <c r="I24" s="31">
        <v>66.27</v>
      </c>
      <c r="J24" s="31">
        <v>12.79</v>
      </c>
      <c r="K24" s="31">
        <v>20.94</v>
      </c>
    </row>
    <row r="25" spans="1:11">
      <c r="A25">
        <v>2015</v>
      </c>
      <c r="B25" s="2" t="s">
        <v>59</v>
      </c>
      <c r="C25" s="2" t="s">
        <v>67</v>
      </c>
      <c r="D25">
        <v>3</v>
      </c>
      <c r="E25">
        <v>57</v>
      </c>
      <c r="F25">
        <v>23</v>
      </c>
      <c r="G25">
        <v>17</v>
      </c>
      <c r="H25">
        <v>97</v>
      </c>
      <c r="I25" s="31">
        <v>58.76</v>
      </c>
      <c r="J25" s="31">
        <v>23.71</v>
      </c>
      <c r="K25" s="31">
        <v>17.53</v>
      </c>
    </row>
    <row r="26" spans="1:11">
      <c r="A26">
        <v>2015</v>
      </c>
      <c r="B26" s="2" t="s">
        <v>59</v>
      </c>
      <c r="C26" s="2" t="s">
        <v>67</v>
      </c>
      <c r="D26">
        <v>4</v>
      </c>
      <c r="E26">
        <v>54</v>
      </c>
      <c r="F26">
        <v>25</v>
      </c>
      <c r="G26">
        <v>17</v>
      </c>
      <c r="H26">
        <v>96</v>
      </c>
      <c r="I26" s="31">
        <v>56.25</v>
      </c>
      <c r="J26" s="31">
        <v>26.04</v>
      </c>
      <c r="K26" s="31">
        <v>17.71</v>
      </c>
    </row>
    <row r="27" spans="1:11" s="32" customFormat="1">
      <c r="C27" s="33" t="s">
        <v>119</v>
      </c>
      <c r="E27" s="32">
        <f>SUM(E23:E26)</f>
        <v>241</v>
      </c>
      <c r="F27" s="32">
        <f>SUM(F23:F26)</f>
        <v>70</v>
      </c>
      <c r="G27" s="32">
        <f>SUM(G23:G26)</f>
        <v>64</v>
      </c>
      <c r="H27" s="32">
        <f>SUM(H23:H26)</f>
        <v>375</v>
      </c>
      <c r="I27" s="37">
        <f>(100*E27)/H27</f>
        <v>64.266666666666666</v>
      </c>
      <c r="J27" s="37">
        <f>(100*F27)/H27</f>
        <v>18.666666666666668</v>
      </c>
      <c r="K27" s="37">
        <f>(100*64)/375</f>
        <v>17.066666666666666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zoomScale="40" zoomScaleNormal="40" zoomScalePageLayoutView="40" workbookViewId="0">
      <selection activeCell="E27" sqref="E27:K27"/>
    </sheetView>
  </sheetViews>
  <sheetFormatPr baseColWidth="10" defaultColWidth="11.5" defaultRowHeight="14" x14ac:dyDescent="0"/>
  <cols>
    <col min="3" max="3" width="39.164062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66</v>
      </c>
      <c r="D2" s="1">
        <v>1</v>
      </c>
      <c r="E2" s="1">
        <v>84</v>
      </c>
      <c r="F2" s="1">
        <v>15</v>
      </c>
      <c r="G2" s="1">
        <v>14</v>
      </c>
      <c r="H2" s="1">
        <v>113</v>
      </c>
      <c r="I2" s="13">
        <f>(E2*100)/H2</f>
        <v>74.336283185840713</v>
      </c>
      <c r="J2" s="13">
        <f>(F2*100)/H2</f>
        <v>13.274336283185841</v>
      </c>
      <c r="K2" s="13">
        <f>(G2*100)/H2</f>
        <v>12.389380530973451</v>
      </c>
    </row>
    <row r="3" spans="1:11" s="3" customFormat="1">
      <c r="A3" s="1">
        <v>2011</v>
      </c>
      <c r="B3" s="2" t="s">
        <v>59</v>
      </c>
      <c r="C3" s="2" t="s">
        <v>66</v>
      </c>
      <c r="D3" s="1">
        <v>2</v>
      </c>
      <c r="E3" s="1">
        <v>74</v>
      </c>
      <c r="F3" s="1">
        <v>10</v>
      </c>
      <c r="G3" s="1">
        <v>11</v>
      </c>
      <c r="H3" s="1">
        <v>95</v>
      </c>
      <c r="I3" s="13">
        <f>(E3*100)/H3</f>
        <v>77.89473684210526</v>
      </c>
      <c r="J3" s="13">
        <f>(F3*100)/H3</f>
        <v>10.526315789473685</v>
      </c>
      <c r="K3" s="13">
        <f>(G3*100)/H3</f>
        <v>11.578947368421053</v>
      </c>
    </row>
    <row r="4" spans="1:11" s="14" customFormat="1">
      <c r="A4" s="15"/>
      <c r="B4" s="16"/>
      <c r="C4" s="19" t="s">
        <v>7</v>
      </c>
      <c r="D4" s="15"/>
      <c r="E4" s="15">
        <f>SUM(E2:E3)</f>
        <v>158</v>
      </c>
      <c r="F4" s="15">
        <f>SUM(F2:F3)</f>
        <v>25</v>
      </c>
      <c r="G4" s="15">
        <f>SUM(G2:G3)</f>
        <v>25</v>
      </c>
      <c r="H4" s="15">
        <f>SUM(H2:H3)</f>
        <v>208</v>
      </c>
      <c r="I4" s="13">
        <f>(E4*100)/H4</f>
        <v>75.961538461538467</v>
      </c>
      <c r="J4" s="13">
        <f>(F4*100)/H4</f>
        <v>12.01923076923077</v>
      </c>
      <c r="K4" s="13">
        <f>(G4*100)/H4</f>
        <v>12.01923076923077</v>
      </c>
    </row>
    <row r="5" spans="1:11">
      <c r="E5">
        <v>3</v>
      </c>
      <c r="I5" s="18"/>
      <c r="J5" s="18"/>
      <c r="K5" s="18"/>
    </row>
    <row r="6" spans="1:11" s="3" customFormat="1">
      <c r="A6" s="1">
        <v>2012</v>
      </c>
      <c r="B6" s="2" t="s">
        <v>59</v>
      </c>
      <c r="C6" s="2" t="s">
        <v>66</v>
      </c>
      <c r="D6" s="1">
        <v>1</v>
      </c>
      <c r="E6" s="1">
        <v>77</v>
      </c>
      <c r="F6" s="1">
        <v>22</v>
      </c>
      <c r="G6" s="1">
        <v>22</v>
      </c>
      <c r="H6" s="1">
        <v>121</v>
      </c>
      <c r="I6" s="13">
        <f>(E6*100)/H6</f>
        <v>63.636363636363633</v>
      </c>
      <c r="J6" s="13">
        <f>(F6*100)/H6</f>
        <v>18.181818181818183</v>
      </c>
      <c r="K6" s="13">
        <f>(G6*100)/H6</f>
        <v>18.181818181818183</v>
      </c>
    </row>
    <row r="7" spans="1:11" s="3" customFormat="1">
      <c r="A7" s="1">
        <v>2012</v>
      </c>
      <c r="B7" s="2" t="s">
        <v>59</v>
      </c>
      <c r="C7" s="2" t="s">
        <v>66</v>
      </c>
      <c r="D7" s="1">
        <v>2</v>
      </c>
      <c r="E7" s="1">
        <v>74</v>
      </c>
      <c r="F7" s="1">
        <v>18</v>
      </c>
      <c r="G7" s="1">
        <v>16</v>
      </c>
      <c r="H7" s="1">
        <v>108</v>
      </c>
      <c r="I7" s="13">
        <f>(E7*100)/H7</f>
        <v>68.518518518518519</v>
      </c>
      <c r="J7" s="13">
        <f>(F7*100)/H7</f>
        <v>16.666666666666668</v>
      </c>
      <c r="K7" s="13">
        <f>(G7*100)/H7</f>
        <v>14.814814814814815</v>
      </c>
    </row>
    <row r="8" spans="1:11" s="3" customFormat="1">
      <c r="A8" s="1">
        <v>2012</v>
      </c>
      <c r="B8" s="2" t="s">
        <v>59</v>
      </c>
      <c r="C8" s="2" t="s">
        <v>66</v>
      </c>
      <c r="D8" s="1">
        <v>3</v>
      </c>
      <c r="E8" s="1">
        <v>61</v>
      </c>
      <c r="F8" s="1">
        <v>16</v>
      </c>
      <c r="G8" s="1">
        <v>19</v>
      </c>
      <c r="H8" s="1">
        <v>96</v>
      </c>
      <c r="I8" s="13">
        <f>(E8*100)/H8</f>
        <v>63.541666666666664</v>
      </c>
      <c r="J8" s="13">
        <f>(F8*100)/H8</f>
        <v>16.666666666666668</v>
      </c>
      <c r="K8" s="13">
        <f>(G8*100)/H8</f>
        <v>19.791666666666668</v>
      </c>
    </row>
    <row r="9" spans="1:11" s="14" customFormat="1">
      <c r="A9" s="15"/>
      <c r="B9" s="16"/>
      <c r="C9" s="19" t="s">
        <v>8</v>
      </c>
      <c r="D9" s="15"/>
      <c r="E9" s="15">
        <f>SUM(E6:E8)</f>
        <v>212</v>
      </c>
      <c r="F9" s="15">
        <f>SUM(F6:F8)</f>
        <v>56</v>
      </c>
      <c r="G9" s="15">
        <f>SUM(G6:G8)</f>
        <v>57</v>
      </c>
      <c r="H9" s="15">
        <f>SUM(H6:H8)</f>
        <v>325</v>
      </c>
      <c r="I9" s="13">
        <f>(E9*100)/H9</f>
        <v>65.230769230769226</v>
      </c>
      <c r="J9" s="13">
        <f>(F9*100)/H9</f>
        <v>17.23076923076923</v>
      </c>
      <c r="K9" s="13">
        <f>(G9*100)/H9</f>
        <v>17.53846153846154</v>
      </c>
    </row>
    <row r="10" spans="1:11">
      <c r="I10" s="18"/>
      <c r="J10" s="18"/>
      <c r="K10" s="18"/>
    </row>
    <row r="11" spans="1:11" s="3" customFormat="1">
      <c r="A11" s="1">
        <v>2013</v>
      </c>
      <c r="B11" s="2" t="s">
        <v>59</v>
      </c>
      <c r="C11" s="2" t="s">
        <v>66</v>
      </c>
      <c r="D11" s="1">
        <v>1</v>
      </c>
      <c r="E11" s="1">
        <v>88</v>
      </c>
      <c r="F11" s="1">
        <v>19</v>
      </c>
      <c r="G11" s="1">
        <v>12</v>
      </c>
      <c r="H11" s="1">
        <v>119</v>
      </c>
      <c r="I11" s="13">
        <f>(E11*100)/H11</f>
        <v>73.949579831932766</v>
      </c>
      <c r="J11" s="13">
        <f>(F11*100)/H11</f>
        <v>15.966386554621849</v>
      </c>
      <c r="K11" s="13">
        <f>(G11*100)/H11</f>
        <v>10.084033613445378</v>
      </c>
    </row>
    <row r="12" spans="1:11" s="3" customFormat="1">
      <c r="A12" s="1">
        <v>2013</v>
      </c>
      <c r="B12" s="2" t="s">
        <v>59</v>
      </c>
      <c r="C12" s="2" t="s">
        <v>66</v>
      </c>
      <c r="D12" s="1">
        <v>2</v>
      </c>
      <c r="E12" s="1">
        <v>63</v>
      </c>
      <c r="F12" s="1">
        <v>20</v>
      </c>
      <c r="G12" s="1">
        <v>17</v>
      </c>
      <c r="H12" s="1">
        <v>100</v>
      </c>
      <c r="I12" s="13">
        <f>(E12*100)/H12</f>
        <v>63</v>
      </c>
      <c r="J12" s="13">
        <f>(F12*100)/H12</f>
        <v>20</v>
      </c>
      <c r="K12" s="13">
        <f>(G12*100)/H12</f>
        <v>17</v>
      </c>
    </row>
    <row r="13" spans="1:11" s="3" customFormat="1">
      <c r="A13" s="1">
        <v>2013</v>
      </c>
      <c r="B13" s="2" t="s">
        <v>59</v>
      </c>
      <c r="C13" s="2" t="s">
        <v>66</v>
      </c>
      <c r="D13" s="1">
        <v>3</v>
      </c>
      <c r="E13" s="1">
        <v>74</v>
      </c>
      <c r="F13" s="1">
        <v>16</v>
      </c>
      <c r="G13" s="1">
        <v>26</v>
      </c>
      <c r="H13" s="1">
        <v>116</v>
      </c>
      <c r="I13" s="13">
        <f>(E13*100)/H13</f>
        <v>63.793103448275865</v>
      </c>
      <c r="J13" s="13">
        <f>(F13*100)/H13</f>
        <v>13.793103448275861</v>
      </c>
      <c r="K13" s="13">
        <f>(G13*100)/H13</f>
        <v>22.413793103448278</v>
      </c>
    </row>
    <row r="14" spans="1:11" s="3" customFormat="1">
      <c r="A14" s="1">
        <v>2013</v>
      </c>
      <c r="B14" s="2" t="s">
        <v>59</v>
      </c>
      <c r="C14" s="2" t="s">
        <v>66</v>
      </c>
      <c r="D14" s="1">
        <v>4</v>
      </c>
      <c r="E14" s="1">
        <v>58</v>
      </c>
      <c r="F14" s="1">
        <v>25</v>
      </c>
      <c r="G14" s="1">
        <v>16</v>
      </c>
      <c r="H14" s="1">
        <v>99</v>
      </c>
      <c r="I14" s="13">
        <f>(E14*100)/H14</f>
        <v>58.585858585858588</v>
      </c>
      <c r="J14" s="13">
        <f>(F14*100)/H14</f>
        <v>25.252525252525253</v>
      </c>
      <c r="K14" s="13">
        <f>(G14*100)/H14</f>
        <v>16.161616161616163</v>
      </c>
    </row>
    <row r="15" spans="1:11" s="14" customFormat="1">
      <c r="A15" s="15"/>
      <c r="B15" s="16"/>
      <c r="C15" s="19" t="s">
        <v>9</v>
      </c>
      <c r="D15" s="15"/>
      <c r="E15" s="15">
        <f>SUM(E11:E14)</f>
        <v>283</v>
      </c>
      <c r="F15" s="15">
        <f>SUM(F11:F14)</f>
        <v>80</v>
      </c>
      <c r="G15" s="15">
        <f>SUM(G11:G14)</f>
        <v>71</v>
      </c>
      <c r="H15" s="15">
        <f>SUM(H11:H14)</f>
        <v>434</v>
      </c>
      <c r="I15" s="13">
        <f>(E15*100)/H15</f>
        <v>65.207373271889395</v>
      </c>
      <c r="J15" s="13">
        <f>(F15*100)/H15</f>
        <v>18.433179723502302</v>
      </c>
      <c r="K15" s="13">
        <f>(G15*100)/H15</f>
        <v>16.359447004608295</v>
      </c>
    </row>
    <row r="16" spans="1:11">
      <c r="I16" s="18"/>
      <c r="J16" s="18"/>
      <c r="K16" s="18"/>
    </row>
    <row r="17" spans="1:11" s="3" customFormat="1">
      <c r="A17" s="1">
        <v>2014</v>
      </c>
      <c r="B17" s="2" t="s">
        <v>59</v>
      </c>
      <c r="C17" s="2" t="s">
        <v>66</v>
      </c>
      <c r="D17" s="1">
        <v>1</v>
      </c>
      <c r="E17" s="1">
        <v>89</v>
      </c>
      <c r="F17" s="1">
        <v>9</v>
      </c>
      <c r="G17" s="1">
        <v>29</v>
      </c>
      <c r="H17" s="1">
        <v>127</v>
      </c>
      <c r="I17" s="13">
        <f>(E17*100)/H17</f>
        <v>70.078740157480311</v>
      </c>
      <c r="J17" s="13">
        <f>(F17*100)/H17</f>
        <v>7.0866141732283463</v>
      </c>
      <c r="K17" s="13">
        <f>(G17*100)/H17</f>
        <v>22.834645669291337</v>
      </c>
    </row>
    <row r="18" spans="1:11" s="3" customFormat="1">
      <c r="A18" s="1">
        <v>2014</v>
      </c>
      <c r="B18" s="2" t="s">
        <v>59</v>
      </c>
      <c r="C18" s="2" t="s">
        <v>66</v>
      </c>
      <c r="D18" s="1">
        <v>2</v>
      </c>
      <c r="E18" s="1">
        <v>69</v>
      </c>
      <c r="F18" s="1">
        <v>14</v>
      </c>
      <c r="G18" s="1">
        <v>19</v>
      </c>
      <c r="H18" s="1">
        <v>102</v>
      </c>
      <c r="I18" s="13">
        <f>(E18*100)/H18</f>
        <v>67.647058823529406</v>
      </c>
      <c r="J18" s="13">
        <f>(F18*100)/H18</f>
        <v>13.725490196078431</v>
      </c>
      <c r="K18" s="13">
        <f>(G18*100)/H18</f>
        <v>18.627450980392158</v>
      </c>
    </row>
    <row r="19" spans="1:11" s="3" customFormat="1">
      <c r="A19" s="1">
        <v>2014</v>
      </c>
      <c r="B19" s="2" t="s">
        <v>59</v>
      </c>
      <c r="C19" s="2" t="s">
        <v>66</v>
      </c>
      <c r="D19" s="1">
        <v>3</v>
      </c>
      <c r="E19" s="1">
        <v>65</v>
      </c>
      <c r="F19" s="1">
        <v>21</v>
      </c>
      <c r="G19" s="1">
        <v>16</v>
      </c>
      <c r="H19" s="1">
        <v>102</v>
      </c>
      <c r="I19" s="13">
        <f>(E19*100)/H19</f>
        <v>63.725490196078432</v>
      </c>
      <c r="J19" s="13">
        <f>(F19*100)/H19</f>
        <v>20.588235294117649</v>
      </c>
      <c r="K19" s="13">
        <f>(G19*100)/H19</f>
        <v>15.686274509803921</v>
      </c>
    </row>
    <row r="20" spans="1:11" s="3" customFormat="1">
      <c r="A20" s="1">
        <v>2014</v>
      </c>
      <c r="B20" s="2" t="s">
        <v>59</v>
      </c>
      <c r="C20" s="2" t="s">
        <v>66</v>
      </c>
      <c r="D20" s="1">
        <v>4</v>
      </c>
      <c r="E20" s="1">
        <v>76</v>
      </c>
      <c r="F20" s="1">
        <v>34</v>
      </c>
      <c r="G20" s="1">
        <v>29</v>
      </c>
      <c r="H20" s="1">
        <v>139</v>
      </c>
      <c r="I20" s="13">
        <f>(E20*100)/H20</f>
        <v>54.676258992805757</v>
      </c>
      <c r="J20" s="13">
        <f>(F20*100)/H20</f>
        <v>24.46043165467626</v>
      </c>
      <c r="K20" s="13">
        <f>(G20*100)/H20</f>
        <v>20.863309352517987</v>
      </c>
    </row>
    <row r="21" spans="1:11" s="14" customFormat="1">
      <c r="A21" s="15"/>
      <c r="B21" s="16"/>
      <c r="C21" s="19" t="s">
        <v>10</v>
      </c>
      <c r="D21" s="15"/>
      <c r="E21" s="15">
        <f>SUM(E17:E20)</f>
        <v>299</v>
      </c>
      <c r="F21" s="15">
        <f>SUM(F17:F20)</f>
        <v>78</v>
      </c>
      <c r="G21" s="15">
        <f>SUM(G17:G20)</f>
        <v>93</v>
      </c>
      <c r="H21" s="15">
        <f>SUM(H17:H20)</f>
        <v>470</v>
      </c>
      <c r="I21" s="13">
        <f>(E21*100)/H21</f>
        <v>63.617021276595743</v>
      </c>
      <c r="J21" s="13">
        <f>(F21*100)/H21</f>
        <v>16.595744680851062</v>
      </c>
      <c r="K21" s="13">
        <f>(G21*100)/H21</f>
        <v>19.787234042553191</v>
      </c>
    </row>
    <row r="22" spans="1:11" s="46" customFormat="1">
      <c r="C22" s="55"/>
      <c r="I22" s="35"/>
      <c r="J22" s="35"/>
      <c r="K22" s="35"/>
    </row>
    <row r="23" spans="1:11">
      <c r="A23" s="38">
        <v>2015</v>
      </c>
      <c r="B23" s="2" t="s">
        <v>59</v>
      </c>
      <c r="C23" s="2" t="s">
        <v>66</v>
      </c>
      <c r="D23">
        <v>1</v>
      </c>
      <c r="E23">
        <v>94</v>
      </c>
      <c r="F23">
        <v>11</v>
      </c>
      <c r="G23">
        <v>14</v>
      </c>
      <c r="H23">
        <v>119</v>
      </c>
      <c r="I23" s="31">
        <v>78.989999999999995</v>
      </c>
      <c r="J23" s="31">
        <v>9.24</v>
      </c>
      <c r="K23" s="31">
        <v>11.77</v>
      </c>
    </row>
    <row r="24" spans="1:11">
      <c r="A24">
        <v>2015</v>
      </c>
      <c r="B24" s="2" t="s">
        <v>59</v>
      </c>
      <c r="C24" s="2" t="s">
        <v>66</v>
      </c>
      <c r="D24">
        <v>2</v>
      </c>
      <c r="E24">
        <v>78</v>
      </c>
      <c r="F24">
        <v>16</v>
      </c>
      <c r="G24">
        <v>16</v>
      </c>
      <c r="H24">
        <v>110</v>
      </c>
      <c r="I24" s="31">
        <v>70.900000000000006</v>
      </c>
      <c r="J24" s="31">
        <v>14.54</v>
      </c>
      <c r="K24" s="31">
        <v>14.56</v>
      </c>
    </row>
    <row r="25" spans="1:11">
      <c r="A25">
        <v>2015</v>
      </c>
      <c r="B25" s="2" t="s">
        <v>59</v>
      </c>
      <c r="C25" s="2" t="s">
        <v>66</v>
      </c>
      <c r="D25">
        <v>3</v>
      </c>
      <c r="E25">
        <v>75</v>
      </c>
      <c r="F25">
        <v>21</v>
      </c>
      <c r="G25">
        <v>15</v>
      </c>
      <c r="H25">
        <v>111</v>
      </c>
      <c r="I25" s="31">
        <v>67.56</v>
      </c>
      <c r="J25" s="31">
        <v>18.91</v>
      </c>
      <c r="K25" s="31">
        <v>13.53</v>
      </c>
    </row>
    <row r="26" spans="1:11">
      <c r="A26">
        <v>2015</v>
      </c>
      <c r="B26" s="2" t="s">
        <v>59</v>
      </c>
      <c r="C26" s="2" t="s">
        <v>66</v>
      </c>
      <c r="D26">
        <v>4</v>
      </c>
      <c r="E26">
        <v>70</v>
      </c>
      <c r="F26">
        <v>35</v>
      </c>
      <c r="G26">
        <v>21</v>
      </c>
      <c r="H26">
        <v>126</v>
      </c>
      <c r="I26" s="31">
        <v>55.55</v>
      </c>
      <c r="J26" s="31">
        <v>27.77</v>
      </c>
      <c r="K26" s="31">
        <v>16.68</v>
      </c>
    </row>
    <row r="27" spans="1:11" s="32" customFormat="1">
      <c r="C27" s="33" t="s">
        <v>119</v>
      </c>
      <c r="E27" s="32">
        <f>SUM(E23:E26)</f>
        <v>317</v>
      </c>
      <c r="F27" s="32">
        <f>SUM(F23:F26)</f>
        <v>83</v>
      </c>
      <c r="G27" s="32">
        <f>SUM(G23:G26)</f>
        <v>66</v>
      </c>
      <c r="H27" s="32">
        <f>SUM(H23:H26)</f>
        <v>466</v>
      </c>
      <c r="I27" s="37">
        <f>(100*E27)/H27</f>
        <v>68.02575107296137</v>
      </c>
      <c r="J27" s="37">
        <f>(100*F27)/H27</f>
        <v>17.811158798283262</v>
      </c>
      <c r="K27" s="37">
        <f>(100*G27)/H27</f>
        <v>14.163090128755364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zoomScale="50" zoomScaleNormal="50" zoomScalePageLayoutView="50" workbookViewId="0">
      <selection activeCell="E27" sqref="E27:K27"/>
    </sheetView>
  </sheetViews>
  <sheetFormatPr baseColWidth="10" defaultColWidth="11.5" defaultRowHeight="14" x14ac:dyDescent="0"/>
  <cols>
    <col min="3" max="3" width="37.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65</v>
      </c>
      <c r="D2" s="1">
        <v>1</v>
      </c>
      <c r="E2" s="1">
        <v>234</v>
      </c>
      <c r="F2" s="1">
        <v>62</v>
      </c>
      <c r="G2" s="1">
        <v>39</v>
      </c>
      <c r="H2" s="1">
        <v>335</v>
      </c>
      <c r="I2" s="13">
        <f>(E2*100)/H2</f>
        <v>69.850746268656721</v>
      </c>
      <c r="J2" s="13">
        <f>(F2*100)/H2</f>
        <v>18.507462686567163</v>
      </c>
      <c r="K2" s="13">
        <f>(G2*100)/H2</f>
        <v>11.64179104477612</v>
      </c>
    </row>
    <row r="3" spans="1:11" s="3" customFormat="1">
      <c r="A3" s="1">
        <v>2011</v>
      </c>
      <c r="B3" s="2" t="s">
        <v>59</v>
      </c>
      <c r="C3" s="2" t="s">
        <v>65</v>
      </c>
      <c r="D3" s="1">
        <v>2</v>
      </c>
      <c r="E3" s="1">
        <v>213</v>
      </c>
      <c r="F3" s="1">
        <v>75</v>
      </c>
      <c r="G3" s="1">
        <v>63</v>
      </c>
      <c r="H3" s="1">
        <v>351</v>
      </c>
      <c r="I3" s="13">
        <f>(E3*100)/H3</f>
        <v>60.683760683760681</v>
      </c>
      <c r="J3" s="13">
        <f>(F3*100)/H3</f>
        <v>21.367521367521366</v>
      </c>
      <c r="K3" s="13">
        <f>(G3*100)/H3</f>
        <v>17.948717948717949</v>
      </c>
    </row>
    <row r="4" spans="1:11" s="14" customFormat="1">
      <c r="A4" s="15"/>
      <c r="B4" s="16"/>
      <c r="C4" s="19" t="s">
        <v>7</v>
      </c>
      <c r="D4" s="15"/>
      <c r="E4" s="15">
        <f>SUM(E2:E3)</f>
        <v>447</v>
      </c>
      <c r="F4" s="15">
        <f>SUM(F2:F3)</f>
        <v>137</v>
      </c>
      <c r="G4" s="15">
        <f>SUM(G2:G3)</f>
        <v>102</v>
      </c>
      <c r="H4" s="15">
        <f>SUM(H2:H3)</f>
        <v>686</v>
      </c>
      <c r="I4" s="13">
        <f>(E4*100)/H4</f>
        <v>65.160349854227405</v>
      </c>
      <c r="J4" s="13">
        <f>(F4*100)/H4</f>
        <v>19.970845481049562</v>
      </c>
      <c r="K4" s="13">
        <f>(G4*100)/H4</f>
        <v>14.868804664723031</v>
      </c>
    </row>
    <row r="5" spans="1:11">
      <c r="I5" s="18"/>
      <c r="J5" s="18"/>
      <c r="K5" s="18"/>
    </row>
    <row r="6" spans="1:11" s="3" customFormat="1">
      <c r="A6" s="1">
        <v>2012</v>
      </c>
      <c r="B6" s="2" t="s">
        <v>59</v>
      </c>
      <c r="C6" s="2" t="s">
        <v>65</v>
      </c>
      <c r="D6" s="1">
        <v>1</v>
      </c>
      <c r="E6" s="1">
        <v>217</v>
      </c>
      <c r="F6" s="1">
        <v>60</v>
      </c>
      <c r="G6" s="1">
        <v>60</v>
      </c>
      <c r="H6" s="1">
        <v>337</v>
      </c>
      <c r="I6" s="13">
        <f>(E6*100)/H6</f>
        <v>64.39169139465875</v>
      </c>
      <c r="J6" s="13">
        <f>(F6*100)/H6</f>
        <v>17.804154302670621</v>
      </c>
      <c r="K6" s="13">
        <f>(G6*100)/H6</f>
        <v>17.804154302670621</v>
      </c>
    </row>
    <row r="7" spans="1:11" s="3" customFormat="1">
      <c r="A7" s="1">
        <v>2012</v>
      </c>
      <c r="B7" s="2" t="s">
        <v>59</v>
      </c>
      <c r="C7" s="2" t="s">
        <v>65</v>
      </c>
      <c r="D7" s="1">
        <v>2</v>
      </c>
      <c r="E7" s="1">
        <v>192</v>
      </c>
      <c r="F7" s="1">
        <v>50</v>
      </c>
      <c r="G7" s="1">
        <v>54</v>
      </c>
      <c r="H7" s="1">
        <v>296</v>
      </c>
      <c r="I7" s="13">
        <f>(E7*100)/H7</f>
        <v>64.86486486486487</v>
      </c>
      <c r="J7" s="13">
        <f>(F7*100)/H7</f>
        <v>16.891891891891891</v>
      </c>
      <c r="K7" s="13">
        <f>(G7*100)/H7</f>
        <v>18.243243243243242</v>
      </c>
    </row>
    <row r="8" spans="1:11" s="3" customFormat="1">
      <c r="A8" s="1">
        <v>2012</v>
      </c>
      <c r="B8" s="2" t="s">
        <v>59</v>
      </c>
      <c r="C8" s="2" t="s">
        <v>65</v>
      </c>
      <c r="D8" s="1">
        <v>3</v>
      </c>
      <c r="E8" s="1">
        <v>223</v>
      </c>
      <c r="F8" s="1">
        <v>80</v>
      </c>
      <c r="G8" s="1">
        <v>99</v>
      </c>
      <c r="H8" s="1">
        <v>402</v>
      </c>
      <c r="I8" s="13">
        <f>(E8*100)/H8</f>
        <v>55.472636815920396</v>
      </c>
      <c r="J8" s="13">
        <f>(F8*100)/H8</f>
        <v>19.900497512437809</v>
      </c>
      <c r="K8" s="13">
        <f>(G8*100)/H8</f>
        <v>24.626865671641792</v>
      </c>
    </row>
    <row r="9" spans="1:11" s="14" customFormat="1">
      <c r="A9" s="15"/>
      <c r="B9" s="16"/>
      <c r="C9" s="19" t="s">
        <v>8</v>
      </c>
      <c r="D9" s="15"/>
      <c r="E9" s="15">
        <f>SUM(E6:E8)</f>
        <v>632</v>
      </c>
      <c r="F9" s="15">
        <f>SUM(F6:F8)</f>
        <v>190</v>
      </c>
      <c r="G9" s="15">
        <f>SUM(G6:G8)</f>
        <v>213</v>
      </c>
      <c r="H9" s="15">
        <f>SUM(H6:H8)</f>
        <v>1035</v>
      </c>
      <c r="I9" s="13">
        <f>(E9*100)/H9</f>
        <v>61.062801932367151</v>
      </c>
      <c r="J9" s="13">
        <f>(F9*100)/H9</f>
        <v>18.357487922705314</v>
      </c>
      <c r="K9" s="13">
        <f>(G9*100)/H9</f>
        <v>20.579710144927535</v>
      </c>
    </row>
    <row r="10" spans="1:11">
      <c r="I10" s="18"/>
      <c r="J10" s="18"/>
      <c r="K10" s="18"/>
    </row>
    <row r="11" spans="1:11" s="3" customFormat="1">
      <c r="A11" s="1">
        <v>2013</v>
      </c>
      <c r="B11" s="2" t="s">
        <v>59</v>
      </c>
      <c r="C11" s="2" t="s">
        <v>65</v>
      </c>
      <c r="D11" s="1">
        <v>1</v>
      </c>
      <c r="E11" s="1">
        <v>225</v>
      </c>
      <c r="F11" s="1">
        <v>66</v>
      </c>
      <c r="G11" s="1">
        <v>46</v>
      </c>
      <c r="H11" s="1">
        <v>337</v>
      </c>
      <c r="I11" s="13">
        <f>(E11*100)/H11</f>
        <v>66.765578635014833</v>
      </c>
      <c r="J11" s="13">
        <f>(F11*100)/H11</f>
        <v>19.584569732937684</v>
      </c>
      <c r="K11" s="13">
        <f>(G11*100)/H11</f>
        <v>13.649851632047477</v>
      </c>
    </row>
    <row r="12" spans="1:11" s="3" customFormat="1">
      <c r="A12" s="1">
        <v>2013</v>
      </c>
      <c r="B12" s="2" t="s">
        <v>59</v>
      </c>
      <c r="C12" s="2" t="s">
        <v>65</v>
      </c>
      <c r="D12" s="1">
        <v>2</v>
      </c>
      <c r="E12" s="1">
        <v>181</v>
      </c>
      <c r="F12" s="1">
        <v>60</v>
      </c>
      <c r="G12" s="1">
        <v>55</v>
      </c>
      <c r="H12" s="1">
        <v>296</v>
      </c>
      <c r="I12" s="13">
        <f>(E12*100)/H12</f>
        <v>61.148648648648646</v>
      </c>
      <c r="J12" s="13">
        <f>(F12*100)/H12</f>
        <v>20.27027027027027</v>
      </c>
      <c r="K12" s="13">
        <f>(G12*100)/H12</f>
        <v>18.581081081081081</v>
      </c>
    </row>
    <row r="13" spans="1:11" s="3" customFormat="1">
      <c r="A13" s="1">
        <v>2013</v>
      </c>
      <c r="B13" s="2" t="s">
        <v>59</v>
      </c>
      <c r="C13" s="2" t="s">
        <v>65</v>
      </c>
      <c r="D13" s="1">
        <v>3</v>
      </c>
      <c r="E13" s="1">
        <v>201</v>
      </c>
      <c r="F13" s="1">
        <v>57</v>
      </c>
      <c r="G13" s="1">
        <v>68</v>
      </c>
      <c r="H13" s="1">
        <v>326</v>
      </c>
      <c r="I13" s="13">
        <f>(E13*100)/H13</f>
        <v>61.656441717791409</v>
      </c>
      <c r="J13" s="13">
        <f>(F13*100)/H13</f>
        <v>17.484662576687118</v>
      </c>
      <c r="K13" s="13">
        <f>(G13*100)/H13</f>
        <v>20.858895705521473</v>
      </c>
    </row>
    <row r="14" spans="1:11" s="3" customFormat="1">
      <c r="A14" s="1">
        <v>2013</v>
      </c>
      <c r="B14" s="2" t="s">
        <v>59</v>
      </c>
      <c r="C14" s="2" t="s">
        <v>65</v>
      </c>
      <c r="D14" s="1">
        <v>4</v>
      </c>
      <c r="E14" s="1">
        <v>197</v>
      </c>
      <c r="F14" s="1">
        <v>82</v>
      </c>
      <c r="G14" s="1">
        <v>157</v>
      </c>
      <c r="H14" s="1">
        <v>436</v>
      </c>
      <c r="I14" s="13">
        <f>(E14*100)/H14</f>
        <v>45.183486238532112</v>
      </c>
      <c r="J14" s="13">
        <f>(F14*100)/H14</f>
        <v>18.807339449541285</v>
      </c>
      <c r="K14" s="13">
        <f>(G14*100)/H14</f>
        <v>36.009174311926607</v>
      </c>
    </row>
    <row r="15" spans="1:11" s="14" customFormat="1">
      <c r="A15" s="15"/>
      <c r="B15" s="16"/>
      <c r="C15" s="19" t="s">
        <v>9</v>
      </c>
      <c r="D15" s="15"/>
      <c r="E15" s="15">
        <f>SUM(E11:E14)</f>
        <v>804</v>
      </c>
      <c r="F15" s="15">
        <f>SUM(F11:F14)</f>
        <v>265</v>
      </c>
      <c r="G15" s="15">
        <f>SUM(G11:G14)</f>
        <v>326</v>
      </c>
      <c r="H15" s="15">
        <f>SUM(H11:H14)</f>
        <v>1395</v>
      </c>
      <c r="I15" s="13">
        <f>(E15*100)/H15</f>
        <v>57.634408602150536</v>
      </c>
      <c r="J15" s="13">
        <f>(F15*100)/H15</f>
        <v>18.996415770609318</v>
      </c>
      <c r="K15" s="13">
        <f>(G15*100)/H15</f>
        <v>23.369175627240143</v>
      </c>
    </row>
    <row r="16" spans="1:11">
      <c r="I16" s="18"/>
      <c r="J16" s="18"/>
      <c r="K16" s="18"/>
    </row>
    <row r="17" spans="1:11" s="3" customFormat="1">
      <c r="A17" s="1">
        <v>2014</v>
      </c>
      <c r="B17" s="2" t="s">
        <v>59</v>
      </c>
      <c r="C17" s="2" t="s">
        <v>65</v>
      </c>
      <c r="D17" s="1">
        <v>1</v>
      </c>
      <c r="E17" s="1">
        <v>247</v>
      </c>
      <c r="F17" s="1">
        <v>72</v>
      </c>
      <c r="G17" s="1">
        <v>41</v>
      </c>
      <c r="H17" s="1">
        <v>360</v>
      </c>
      <c r="I17" s="13">
        <f>(E17*100)/H17</f>
        <v>68.611111111111114</v>
      </c>
      <c r="J17" s="13">
        <f>(F17*100)/H17</f>
        <v>20</v>
      </c>
      <c r="K17" s="13">
        <f>(G17*100)/H17</f>
        <v>11.388888888888889</v>
      </c>
    </row>
    <row r="18" spans="1:11" s="3" customFormat="1">
      <c r="A18" s="1">
        <v>2014</v>
      </c>
      <c r="B18" s="2" t="s">
        <v>59</v>
      </c>
      <c r="C18" s="2" t="s">
        <v>65</v>
      </c>
      <c r="D18" s="1">
        <v>2</v>
      </c>
      <c r="E18" s="1">
        <v>191</v>
      </c>
      <c r="F18" s="1">
        <v>72</v>
      </c>
      <c r="G18" s="1">
        <v>57</v>
      </c>
      <c r="H18" s="1">
        <v>320</v>
      </c>
      <c r="I18" s="13">
        <f>(E18*100)/H18</f>
        <v>59.6875</v>
      </c>
      <c r="J18" s="13">
        <f>(F18*100)/H18</f>
        <v>22.5</v>
      </c>
      <c r="K18" s="13">
        <f>(G18*100)/H18</f>
        <v>17.8125</v>
      </c>
    </row>
    <row r="19" spans="1:11" s="3" customFormat="1">
      <c r="A19" s="1">
        <v>2014</v>
      </c>
      <c r="B19" s="2" t="s">
        <v>59</v>
      </c>
      <c r="C19" s="2" t="s">
        <v>65</v>
      </c>
      <c r="D19" s="1">
        <v>3</v>
      </c>
      <c r="E19" s="1">
        <v>177</v>
      </c>
      <c r="F19" s="1">
        <v>57</v>
      </c>
      <c r="G19" s="1">
        <v>70</v>
      </c>
      <c r="H19" s="1">
        <v>304</v>
      </c>
      <c r="I19" s="13">
        <f>(E19*100)/H19</f>
        <v>58.223684210526315</v>
      </c>
      <c r="J19" s="13">
        <f>(F19*100)/H19</f>
        <v>18.75</v>
      </c>
      <c r="K19" s="13">
        <f>(G19*100)/H19</f>
        <v>23.026315789473685</v>
      </c>
    </row>
    <row r="20" spans="1:11" s="3" customFormat="1">
      <c r="A20" s="1">
        <v>2014</v>
      </c>
      <c r="B20" s="2" t="s">
        <v>59</v>
      </c>
      <c r="C20" s="2" t="s">
        <v>65</v>
      </c>
      <c r="D20" s="1">
        <v>4</v>
      </c>
      <c r="E20" s="1">
        <v>268</v>
      </c>
      <c r="F20" s="1">
        <v>79</v>
      </c>
      <c r="G20" s="1">
        <v>170</v>
      </c>
      <c r="H20" s="1">
        <v>517</v>
      </c>
      <c r="I20" s="13">
        <f>(E20*100)/H20</f>
        <v>51.83752417794971</v>
      </c>
      <c r="J20" s="13">
        <f>(F20*100)/H20</f>
        <v>15.28046421663443</v>
      </c>
      <c r="K20" s="13">
        <f>(G20*100)/H20</f>
        <v>32.882011605415862</v>
      </c>
    </row>
    <row r="21" spans="1:11" s="14" customFormat="1">
      <c r="A21" s="15"/>
      <c r="B21" s="16"/>
      <c r="C21" s="19" t="s">
        <v>10</v>
      </c>
      <c r="D21" s="15"/>
      <c r="E21" s="15">
        <f>SUM(E17:E20)</f>
        <v>883</v>
      </c>
      <c r="F21" s="15">
        <f>SUM(F17:F20)</f>
        <v>280</v>
      </c>
      <c r="G21" s="15">
        <f>SUM(G17:G20)</f>
        <v>338</v>
      </c>
      <c r="H21" s="15">
        <f>SUM(H17:H20)</f>
        <v>1501</v>
      </c>
      <c r="I21" s="13">
        <f>(E21*100)/H21</f>
        <v>58.827448367754833</v>
      </c>
      <c r="J21" s="13">
        <f>(F21*100)/H21</f>
        <v>18.65423051299134</v>
      </c>
      <c r="K21" s="13">
        <f>(G21*100)/H21</f>
        <v>22.51832111925383</v>
      </c>
    </row>
    <row r="22" spans="1:11" s="46" customFormat="1">
      <c r="C22" s="55"/>
      <c r="I22" s="35"/>
      <c r="J22" s="35"/>
      <c r="K22" s="35"/>
    </row>
    <row r="23" spans="1:11">
      <c r="A23" s="38">
        <v>2015</v>
      </c>
      <c r="B23" s="2" t="s">
        <v>59</v>
      </c>
      <c r="C23" s="2" t="s">
        <v>65</v>
      </c>
      <c r="D23">
        <v>1</v>
      </c>
      <c r="E23">
        <v>257</v>
      </c>
      <c r="F23">
        <v>63</v>
      </c>
      <c r="G23">
        <v>48</v>
      </c>
      <c r="H23">
        <v>368</v>
      </c>
      <c r="I23" s="31">
        <v>69.83</v>
      </c>
      <c r="J23" s="31">
        <v>17.11</v>
      </c>
      <c r="K23" s="31">
        <v>13.06</v>
      </c>
    </row>
    <row r="24" spans="1:11">
      <c r="A24">
        <v>2015</v>
      </c>
      <c r="B24" s="2" t="s">
        <v>59</v>
      </c>
      <c r="C24" s="2" t="s">
        <v>65</v>
      </c>
      <c r="D24">
        <v>2</v>
      </c>
      <c r="E24">
        <v>211</v>
      </c>
      <c r="F24">
        <v>65</v>
      </c>
      <c r="G24">
        <v>74</v>
      </c>
      <c r="H24">
        <v>350</v>
      </c>
      <c r="I24" s="31">
        <v>60.28</v>
      </c>
      <c r="J24" s="31">
        <v>18.57</v>
      </c>
      <c r="K24" s="31">
        <v>21.15</v>
      </c>
    </row>
    <row r="25" spans="1:11">
      <c r="A25">
        <v>2015</v>
      </c>
      <c r="B25" s="2" t="s">
        <v>59</v>
      </c>
      <c r="C25" s="2" t="s">
        <v>65</v>
      </c>
      <c r="D25">
        <v>3</v>
      </c>
      <c r="E25">
        <v>211</v>
      </c>
      <c r="F25">
        <v>68</v>
      </c>
      <c r="G25">
        <v>102</v>
      </c>
      <c r="H25">
        <v>381</v>
      </c>
      <c r="I25" s="31">
        <v>55.38</v>
      </c>
      <c r="J25" s="31">
        <v>17.84</v>
      </c>
      <c r="K25" s="31">
        <v>26.78</v>
      </c>
    </row>
    <row r="26" spans="1:11">
      <c r="A26">
        <v>2015</v>
      </c>
      <c r="B26" s="2" t="s">
        <v>59</v>
      </c>
      <c r="C26" s="2" t="s">
        <v>65</v>
      </c>
      <c r="D26">
        <v>4</v>
      </c>
      <c r="E26">
        <v>239</v>
      </c>
      <c r="F26">
        <v>85</v>
      </c>
      <c r="G26">
        <v>126</v>
      </c>
      <c r="H26">
        <v>450</v>
      </c>
      <c r="I26" s="31">
        <v>53.11</v>
      </c>
      <c r="J26" s="31">
        <v>18.88</v>
      </c>
      <c r="K26" s="31">
        <v>28.01</v>
      </c>
    </row>
    <row r="27" spans="1:11" s="32" customFormat="1">
      <c r="E27" s="32">
        <f>SUM(E23:E26)</f>
        <v>918</v>
      </c>
      <c r="F27" s="32">
        <f>SUM(F23:F26)</f>
        <v>281</v>
      </c>
      <c r="G27" s="32">
        <f>SUM(G23:G26)</f>
        <v>350</v>
      </c>
      <c r="H27" s="32">
        <f>SUM(H23:H26)</f>
        <v>1549</v>
      </c>
      <c r="I27" s="37">
        <f>(E27*100)/H27</f>
        <v>59.264041316978698</v>
      </c>
      <c r="J27" s="37">
        <f>(100*F27)/H27</f>
        <v>18.14073595868302</v>
      </c>
      <c r="K27" s="37">
        <f>(100*G27)/H27</f>
        <v>22.595222724338281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50" zoomScaleNormal="50" zoomScalePageLayoutView="50" workbookViewId="0">
      <selection activeCell="E30" sqref="E30:K30"/>
    </sheetView>
  </sheetViews>
  <sheetFormatPr baseColWidth="10" defaultColWidth="11.5" defaultRowHeight="14" x14ac:dyDescent="0"/>
  <cols>
    <col min="3" max="3" width="45.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64</v>
      </c>
      <c r="D2" s="1">
        <v>1</v>
      </c>
      <c r="E2" s="1">
        <v>267</v>
      </c>
      <c r="F2" s="1">
        <v>19</v>
      </c>
      <c r="G2" s="1">
        <v>34</v>
      </c>
      <c r="H2" s="1">
        <v>320</v>
      </c>
      <c r="I2" s="13">
        <f>(E2*100)/H2</f>
        <v>83.4375</v>
      </c>
      <c r="J2" s="13">
        <f>(F2*100)/H2</f>
        <v>5.9375</v>
      </c>
      <c r="K2" s="13">
        <f>(G2*100)/H2</f>
        <v>10.625</v>
      </c>
    </row>
    <row r="3" spans="1:11" s="3" customFormat="1">
      <c r="A3" s="1">
        <v>2011</v>
      </c>
      <c r="B3" s="2" t="s">
        <v>59</v>
      </c>
      <c r="C3" s="2" t="s">
        <v>64</v>
      </c>
      <c r="D3" s="1">
        <v>2</v>
      </c>
      <c r="E3" s="1">
        <v>294</v>
      </c>
      <c r="F3" s="1">
        <v>25</v>
      </c>
      <c r="G3" s="1">
        <v>32</v>
      </c>
      <c r="H3" s="1">
        <v>351</v>
      </c>
      <c r="I3" s="13">
        <f>(E3*100)/H3</f>
        <v>83.760683760683762</v>
      </c>
      <c r="J3" s="13">
        <f>(F3*100)/H3</f>
        <v>7.1225071225071224</v>
      </c>
      <c r="K3" s="13">
        <f>(G3*100)/H3</f>
        <v>9.116809116809117</v>
      </c>
    </row>
    <row r="4" spans="1:11" s="3" customFormat="1">
      <c r="A4" s="1">
        <v>2011</v>
      </c>
      <c r="B4" s="2" t="s">
        <v>59</v>
      </c>
      <c r="C4" s="2" t="s">
        <v>64</v>
      </c>
      <c r="D4" s="1">
        <v>3</v>
      </c>
      <c r="E4" s="1">
        <v>325</v>
      </c>
      <c r="F4" s="1">
        <v>49</v>
      </c>
      <c r="G4" s="1">
        <v>72</v>
      </c>
      <c r="H4" s="1">
        <v>446</v>
      </c>
      <c r="I4" s="13">
        <f>(E4*100)/H4</f>
        <v>72.869955156950667</v>
      </c>
      <c r="J4" s="13">
        <f>(F4*100)/H4</f>
        <v>10.986547085201794</v>
      </c>
      <c r="K4" s="13">
        <f>(G4*100)/H4</f>
        <v>16.143497757847534</v>
      </c>
    </row>
    <row r="5" spans="1:11" s="3" customFormat="1">
      <c r="A5" s="1">
        <v>2011</v>
      </c>
      <c r="B5" s="2" t="s">
        <v>59</v>
      </c>
      <c r="C5" s="2" t="s">
        <v>64</v>
      </c>
      <c r="D5" s="1">
        <v>4</v>
      </c>
      <c r="E5" s="1">
        <v>477</v>
      </c>
      <c r="F5" s="1">
        <v>95</v>
      </c>
      <c r="G5" s="1">
        <v>114</v>
      </c>
      <c r="H5" s="1">
        <v>686</v>
      </c>
      <c r="I5" s="13">
        <f>(E5*100)/H5</f>
        <v>69.533527696793001</v>
      </c>
      <c r="J5" s="13">
        <f>(F5*100)/H5</f>
        <v>13.848396501457726</v>
      </c>
      <c r="K5" s="13">
        <f>(G5*100)/H5</f>
        <v>16.618075801749271</v>
      </c>
    </row>
    <row r="6" spans="1:11" s="14" customFormat="1">
      <c r="A6" s="15"/>
      <c r="B6" s="16"/>
      <c r="C6" s="19" t="s">
        <v>7</v>
      </c>
      <c r="D6" s="15"/>
      <c r="E6" s="15">
        <f>SUM(E2:E5)</f>
        <v>1363</v>
      </c>
      <c r="F6" s="15">
        <f>SUM(F2:F4,F5)</f>
        <v>188</v>
      </c>
      <c r="G6" s="15">
        <f>SUM(G2:G5)</f>
        <v>252</v>
      </c>
      <c r="H6" s="15">
        <f>SUM(H2:H5)</f>
        <v>1803</v>
      </c>
      <c r="I6" s="13">
        <f>(E6*100)/H6</f>
        <v>75.596228508042145</v>
      </c>
      <c r="J6" s="13">
        <f>(F6*100)/H6</f>
        <v>10.427066001109262</v>
      </c>
      <c r="K6" s="13">
        <f>(G6*100)/H6</f>
        <v>13.976705490848586</v>
      </c>
    </row>
    <row r="7" spans="1:11">
      <c r="I7" s="18"/>
      <c r="J7" s="18"/>
      <c r="K7" s="18"/>
    </row>
    <row r="8" spans="1:11" s="3" customFormat="1">
      <c r="A8" s="1">
        <v>2012</v>
      </c>
      <c r="B8" s="2" t="s">
        <v>59</v>
      </c>
      <c r="C8" s="2" t="s">
        <v>64</v>
      </c>
      <c r="D8" s="1">
        <v>1</v>
      </c>
      <c r="E8" s="1">
        <v>168</v>
      </c>
      <c r="F8" s="1">
        <v>14</v>
      </c>
      <c r="G8" s="1">
        <v>27</v>
      </c>
      <c r="H8" s="1">
        <v>209</v>
      </c>
      <c r="I8" s="13">
        <f>(E8*100)/H8</f>
        <v>80.382775119617222</v>
      </c>
      <c r="J8" s="13">
        <f>(F8*100)/H8</f>
        <v>6.6985645933014357</v>
      </c>
      <c r="K8" s="13">
        <f>(G8*100)/H8</f>
        <v>12.918660287081339</v>
      </c>
    </row>
    <row r="9" spans="1:11" s="3" customFormat="1">
      <c r="A9" s="1">
        <v>2012</v>
      </c>
      <c r="B9" s="2" t="s">
        <v>59</v>
      </c>
      <c r="C9" s="2" t="s">
        <v>64</v>
      </c>
      <c r="D9" s="1">
        <v>2</v>
      </c>
      <c r="E9" s="1">
        <v>178</v>
      </c>
      <c r="F9" s="1">
        <v>4</v>
      </c>
      <c r="G9" s="1">
        <v>26</v>
      </c>
      <c r="H9" s="1">
        <v>208</v>
      </c>
      <c r="I9" s="13">
        <f>(E9*100)/H9</f>
        <v>85.57692307692308</v>
      </c>
      <c r="J9" s="13">
        <f>(F9*100)/H9</f>
        <v>1.9230769230769231</v>
      </c>
      <c r="K9" s="13">
        <f>(G9*100)/H9</f>
        <v>12.5</v>
      </c>
    </row>
    <row r="10" spans="1:11" s="3" customFormat="1">
      <c r="A10" s="1">
        <v>2012</v>
      </c>
      <c r="B10" s="2" t="s">
        <v>59</v>
      </c>
      <c r="C10" s="2" t="s">
        <v>64</v>
      </c>
      <c r="D10" s="1">
        <v>3</v>
      </c>
      <c r="E10" s="1">
        <v>259</v>
      </c>
      <c r="F10" s="1">
        <v>33</v>
      </c>
      <c r="G10" s="1">
        <v>74</v>
      </c>
      <c r="H10" s="1">
        <v>366</v>
      </c>
      <c r="I10" s="13">
        <f>(E10*100)/H10</f>
        <v>70.765027322404379</v>
      </c>
      <c r="J10" s="13">
        <f>(F10*100)/H10</f>
        <v>9.0163934426229506</v>
      </c>
      <c r="K10" s="13">
        <f>(G10*100)/H10</f>
        <v>20.218579234972676</v>
      </c>
    </row>
    <row r="11" spans="1:11" s="3" customFormat="1">
      <c r="A11" s="1">
        <v>2012</v>
      </c>
      <c r="B11" s="2" t="s">
        <v>59</v>
      </c>
      <c r="C11" s="2" t="s">
        <v>64</v>
      </c>
      <c r="D11" s="1">
        <v>4</v>
      </c>
      <c r="E11" s="1">
        <v>715</v>
      </c>
      <c r="F11" s="1">
        <v>132</v>
      </c>
      <c r="G11" s="1">
        <v>159</v>
      </c>
      <c r="H11" s="1">
        <v>1006</v>
      </c>
      <c r="I11" s="13">
        <f>(E11*100)/H11</f>
        <v>71.07355864811133</v>
      </c>
      <c r="J11" s="13">
        <f>(F11*100)/H11</f>
        <v>13.121272365805169</v>
      </c>
      <c r="K11" s="13">
        <f>(G11*100)/H11</f>
        <v>15.805168986083499</v>
      </c>
    </row>
    <row r="12" spans="1:11" s="14" customFormat="1">
      <c r="A12" s="15"/>
      <c r="B12" s="16"/>
      <c r="C12" s="19" t="s">
        <v>8</v>
      </c>
      <c r="D12" s="15"/>
      <c r="E12" s="15">
        <f>SUM(E8:E11)</f>
        <v>1320</v>
      </c>
      <c r="F12" s="15">
        <f>SUM(F8:F11)</f>
        <v>183</v>
      </c>
      <c r="G12" s="15">
        <f>SUM(G8:G11)</f>
        <v>286</v>
      </c>
      <c r="H12" s="15">
        <f>SUM(H8:H11)</f>
        <v>1789</v>
      </c>
      <c r="I12" s="13">
        <f>(E12*100)/H12</f>
        <v>73.784237003912807</v>
      </c>
      <c r="J12" s="13">
        <f>(F12*100)/H12</f>
        <v>10.229178311906093</v>
      </c>
      <c r="K12" s="13">
        <f>(G12*100)/H12</f>
        <v>15.986584684181107</v>
      </c>
    </row>
    <row r="13" spans="1:11">
      <c r="I13" s="18"/>
      <c r="J13" s="18"/>
      <c r="K13" s="18"/>
    </row>
    <row r="14" spans="1:11" s="3" customFormat="1">
      <c r="A14" s="1">
        <v>2013</v>
      </c>
      <c r="B14" s="2" t="s">
        <v>59</v>
      </c>
      <c r="C14" s="2" t="s">
        <v>64</v>
      </c>
      <c r="D14" s="1">
        <v>1</v>
      </c>
      <c r="E14" s="1">
        <v>90</v>
      </c>
      <c r="F14" s="1">
        <v>6</v>
      </c>
      <c r="G14" s="1">
        <v>18</v>
      </c>
      <c r="H14" s="1">
        <v>114</v>
      </c>
      <c r="I14" s="13">
        <f>(E14*100)/H14</f>
        <v>78.94736842105263</v>
      </c>
      <c r="J14" s="13">
        <f>(F14*100)/H14</f>
        <v>5.2631578947368425</v>
      </c>
      <c r="K14" s="13">
        <f>(G14*100)/H14</f>
        <v>15.789473684210526</v>
      </c>
    </row>
    <row r="15" spans="1:11" s="3" customFormat="1">
      <c r="A15" s="1">
        <v>2013</v>
      </c>
      <c r="B15" s="2" t="s">
        <v>59</v>
      </c>
      <c r="C15" s="2" t="s">
        <v>64</v>
      </c>
      <c r="D15" s="1">
        <v>2</v>
      </c>
      <c r="E15" s="1">
        <v>128</v>
      </c>
      <c r="F15" s="1">
        <v>10</v>
      </c>
      <c r="G15" s="1">
        <v>21</v>
      </c>
      <c r="H15" s="1">
        <v>159</v>
      </c>
      <c r="I15" s="13">
        <f>(E15*100)/H15</f>
        <v>80.503144654088047</v>
      </c>
      <c r="J15" s="13">
        <f>(F15*100)/H15</f>
        <v>6.2893081761006293</v>
      </c>
      <c r="K15" s="13">
        <f>(G15*100)/H15</f>
        <v>13.20754716981132</v>
      </c>
    </row>
    <row r="16" spans="1:11" s="3" customFormat="1">
      <c r="A16" s="1">
        <v>2013</v>
      </c>
      <c r="B16" s="2" t="s">
        <v>59</v>
      </c>
      <c r="C16" s="2" t="s">
        <v>64</v>
      </c>
      <c r="D16" s="1">
        <v>3</v>
      </c>
      <c r="E16" s="1">
        <v>229</v>
      </c>
      <c r="F16" s="1">
        <v>34</v>
      </c>
      <c r="G16" s="1">
        <v>49</v>
      </c>
      <c r="H16" s="1">
        <v>312</v>
      </c>
      <c r="I16" s="13">
        <f>(E16*100)/H16</f>
        <v>73.397435897435898</v>
      </c>
      <c r="J16" s="13">
        <f>(F16*100)/H16</f>
        <v>10.897435897435898</v>
      </c>
      <c r="K16" s="13">
        <f>(G16*100)/H16</f>
        <v>15.705128205128204</v>
      </c>
    </row>
    <row r="17" spans="1:11" s="3" customFormat="1">
      <c r="A17" s="1">
        <v>2013</v>
      </c>
      <c r="B17" s="2" t="s">
        <v>59</v>
      </c>
      <c r="C17" s="2" t="s">
        <v>64</v>
      </c>
      <c r="D17" s="1">
        <v>4</v>
      </c>
      <c r="E17" s="1">
        <v>558</v>
      </c>
      <c r="F17" s="1">
        <v>114</v>
      </c>
      <c r="G17" s="1">
        <v>102</v>
      </c>
      <c r="H17" s="1">
        <v>774</v>
      </c>
      <c r="I17" s="13">
        <f>(E17*100)/H17</f>
        <v>72.093023255813947</v>
      </c>
      <c r="J17" s="13">
        <f>(F17*100)/H17</f>
        <v>14.728682170542635</v>
      </c>
      <c r="K17" s="13">
        <f>(G17*100)/H17</f>
        <v>13.178294573643411</v>
      </c>
    </row>
    <row r="18" spans="1:11" s="14" customFormat="1">
      <c r="A18" s="15"/>
      <c r="B18" s="16"/>
      <c r="C18" s="19" t="s">
        <v>9</v>
      </c>
      <c r="D18" s="15"/>
      <c r="E18" s="15">
        <f>SUM(E14:E17)</f>
        <v>1005</v>
      </c>
      <c r="F18" s="15">
        <f>SUM(F14:F17)</f>
        <v>164</v>
      </c>
      <c r="G18" s="15">
        <f>SUM(G14:G17)</f>
        <v>190</v>
      </c>
      <c r="H18" s="15">
        <f>SUM(H14:H17)</f>
        <v>1359</v>
      </c>
      <c r="I18" s="13">
        <f>(E18*100)/H18</f>
        <v>73.951434878587193</v>
      </c>
      <c r="J18" s="13">
        <f>(F18*100)/H18</f>
        <v>12.067696835908757</v>
      </c>
      <c r="K18" s="13">
        <f>(G18*100)/H18</f>
        <v>13.980868285504046</v>
      </c>
    </row>
    <row r="19" spans="1:11">
      <c r="I19" s="18"/>
      <c r="J19" s="18"/>
      <c r="K19" s="18"/>
    </row>
    <row r="20" spans="1:11" s="3" customFormat="1">
      <c r="A20" s="1">
        <v>2014</v>
      </c>
      <c r="B20" s="2" t="s">
        <v>59</v>
      </c>
      <c r="C20" s="2" t="s">
        <v>64</v>
      </c>
      <c r="D20" s="1">
        <v>1</v>
      </c>
      <c r="E20" s="1">
        <v>85</v>
      </c>
      <c r="F20" s="1">
        <v>6</v>
      </c>
      <c r="G20" s="1">
        <v>7</v>
      </c>
      <c r="H20" s="1">
        <v>98</v>
      </c>
      <c r="I20" s="13">
        <f>(E20*100)/H20</f>
        <v>86.734693877551024</v>
      </c>
      <c r="J20" s="13">
        <f>(F20*100)/H20</f>
        <v>6.1224489795918364</v>
      </c>
      <c r="K20" s="13">
        <f>(G20*100)/H20</f>
        <v>7.1428571428571432</v>
      </c>
    </row>
    <row r="21" spans="1:11" s="3" customFormat="1">
      <c r="A21" s="1">
        <v>2014</v>
      </c>
      <c r="B21" s="2" t="s">
        <v>59</v>
      </c>
      <c r="C21" s="2" t="s">
        <v>64</v>
      </c>
      <c r="D21" s="1">
        <v>2</v>
      </c>
      <c r="E21" s="1">
        <v>83</v>
      </c>
      <c r="F21" s="1">
        <v>4</v>
      </c>
      <c r="G21" s="1">
        <v>23</v>
      </c>
      <c r="H21" s="1">
        <v>110</v>
      </c>
      <c r="I21" s="13">
        <f>(E21*100)/H21</f>
        <v>75.454545454545453</v>
      </c>
      <c r="J21" s="13">
        <f>(F21*100)/H21</f>
        <v>3.6363636363636362</v>
      </c>
      <c r="K21" s="13">
        <f>(G21*100)/H21</f>
        <v>20.90909090909091</v>
      </c>
    </row>
    <row r="22" spans="1:11" s="3" customFormat="1">
      <c r="A22" s="1">
        <v>2014</v>
      </c>
      <c r="B22" s="2" t="s">
        <v>59</v>
      </c>
      <c r="C22" s="2" t="s">
        <v>64</v>
      </c>
      <c r="D22" s="1">
        <v>3</v>
      </c>
      <c r="E22" s="1">
        <v>157</v>
      </c>
      <c r="F22" s="1">
        <v>18</v>
      </c>
      <c r="G22" s="1">
        <v>34</v>
      </c>
      <c r="H22" s="1">
        <v>209</v>
      </c>
      <c r="I22" s="13">
        <f>(E22*100)/H22</f>
        <v>75.119617224880386</v>
      </c>
      <c r="J22" s="13">
        <f>(F22*100)/H22</f>
        <v>8.6124401913875595</v>
      </c>
      <c r="K22" s="13">
        <f>(G22*100)/H22</f>
        <v>16.267942583732058</v>
      </c>
    </row>
    <row r="23" spans="1:11" s="3" customFormat="1">
      <c r="A23" s="1">
        <v>2014</v>
      </c>
      <c r="B23" s="2" t="s">
        <v>59</v>
      </c>
      <c r="C23" s="2" t="s">
        <v>64</v>
      </c>
      <c r="D23" s="1">
        <v>4</v>
      </c>
      <c r="E23" s="1">
        <v>433</v>
      </c>
      <c r="F23" s="1">
        <v>67</v>
      </c>
      <c r="G23" s="1">
        <v>107</v>
      </c>
      <c r="H23" s="1">
        <v>607</v>
      </c>
      <c r="I23" s="13">
        <f>(E23*100)/H23</f>
        <v>71.334431630971991</v>
      </c>
      <c r="J23" s="13">
        <f>(F23*100)/H23</f>
        <v>11.037891268533773</v>
      </c>
      <c r="K23" s="13">
        <f>(G23*100)/H23</f>
        <v>17.627677100494235</v>
      </c>
    </row>
    <row r="24" spans="1:11" s="14" customFormat="1">
      <c r="A24" s="15"/>
      <c r="B24" s="16"/>
      <c r="C24" s="19" t="s">
        <v>10</v>
      </c>
      <c r="D24" s="15"/>
      <c r="E24" s="15">
        <f>SUM(E20:E23)</f>
        <v>758</v>
      </c>
      <c r="F24" s="15">
        <f>SUM(F20:F23)</f>
        <v>95</v>
      </c>
      <c r="G24" s="15">
        <f>SUM(G20:G23)</f>
        <v>171</v>
      </c>
      <c r="H24" s="15">
        <f>SUM(H20:H23)</f>
        <v>1024</v>
      </c>
      <c r="I24" s="13">
        <f>(E24*100)/H24</f>
        <v>74.0234375</v>
      </c>
      <c r="J24" s="13">
        <f>(F24*100)/H24</f>
        <v>9.27734375</v>
      </c>
      <c r="K24" s="13">
        <f>(G24*100)/H24</f>
        <v>16.69921875</v>
      </c>
    </row>
    <row r="25" spans="1:11">
      <c r="C25" s="2"/>
      <c r="I25" s="13"/>
      <c r="J25" s="13"/>
      <c r="K25" s="13"/>
    </row>
    <row r="26" spans="1:11">
      <c r="A26" s="38">
        <v>2015</v>
      </c>
      <c r="B26" s="2" t="s">
        <v>59</v>
      </c>
      <c r="C26" s="2" t="s">
        <v>64</v>
      </c>
      <c r="D26">
        <v>1</v>
      </c>
      <c r="E26">
        <v>80</v>
      </c>
      <c r="F26">
        <v>9</v>
      </c>
      <c r="G26">
        <v>10</v>
      </c>
      <c r="H26">
        <v>99</v>
      </c>
      <c r="I26" s="31">
        <v>80.8</v>
      </c>
      <c r="J26" s="31">
        <v>9.09</v>
      </c>
      <c r="K26" s="31">
        <v>10.11</v>
      </c>
    </row>
    <row r="27" spans="1:11">
      <c r="A27">
        <v>2015</v>
      </c>
      <c r="B27" s="2" t="s">
        <v>59</v>
      </c>
      <c r="C27" s="2" t="s">
        <v>64</v>
      </c>
      <c r="D27">
        <v>2</v>
      </c>
      <c r="E27">
        <v>80</v>
      </c>
      <c r="F27">
        <v>7</v>
      </c>
      <c r="G27">
        <v>23</v>
      </c>
      <c r="H27">
        <v>110</v>
      </c>
      <c r="I27" s="31">
        <v>72.72</v>
      </c>
      <c r="J27" s="31">
        <v>6.36</v>
      </c>
      <c r="K27" s="31">
        <v>20.92</v>
      </c>
    </row>
    <row r="28" spans="1:11">
      <c r="A28">
        <v>2015</v>
      </c>
      <c r="B28" s="2" t="s">
        <v>59</v>
      </c>
      <c r="C28" s="2" t="s">
        <v>64</v>
      </c>
      <c r="D28">
        <v>3</v>
      </c>
      <c r="E28">
        <v>129</v>
      </c>
      <c r="F28">
        <v>12</v>
      </c>
      <c r="G28">
        <v>49</v>
      </c>
      <c r="H28">
        <v>190</v>
      </c>
      <c r="I28" s="31">
        <v>67.89</v>
      </c>
      <c r="J28" s="31">
        <v>6.31</v>
      </c>
      <c r="K28" s="31">
        <v>25.8</v>
      </c>
    </row>
    <row r="29" spans="1:11">
      <c r="A29">
        <v>2015</v>
      </c>
      <c r="B29" s="2" t="s">
        <v>59</v>
      </c>
      <c r="C29" s="2" t="s">
        <v>64</v>
      </c>
      <c r="D29">
        <v>4</v>
      </c>
      <c r="E29">
        <v>280</v>
      </c>
      <c r="F29">
        <v>49</v>
      </c>
      <c r="G29">
        <v>49</v>
      </c>
      <c r="H29">
        <v>378</v>
      </c>
      <c r="I29" s="31">
        <v>74.069999999999993</v>
      </c>
      <c r="J29" s="31">
        <v>12.96</v>
      </c>
      <c r="K29" s="31">
        <v>12.97</v>
      </c>
    </row>
    <row r="30" spans="1:11" s="32" customFormat="1">
      <c r="C30" s="33" t="s">
        <v>119</v>
      </c>
      <c r="E30" s="32">
        <f>SUM(E26:E29)</f>
        <v>569</v>
      </c>
      <c r="F30" s="32">
        <f>SUM(F26:F29)</f>
        <v>77</v>
      </c>
      <c r="G30" s="32">
        <f>SUM(G26:G29)</f>
        <v>131</v>
      </c>
      <c r="H30" s="32">
        <f>SUM(H26:H29)</f>
        <v>777</v>
      </c>
      <c r="I30" s="37">
        <f>(100*E30)/H30</f>
        <v>73.230373230373232</v>
      </c>
      <c r="J30" s="37">
        <f>(100*F30)/H30</f>
        <v>9.9099099099099099</v>
      </c>
      <c r="K30" s="37">
        <f>(G30*100)/H30</f>
        <v>16.859716859716858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1"/>
  <sheetViews>
    <sheetView workbookViewId="0">
      <selection activeCell="C6" sqref="C6"/>
    </sheetView>
  </sheetViews>
  <sheetFormatPr baseColWidth="10" defaultColWidth="9.1640625" defaultRowHeight="14" x14ac:dyDescent="0"/>
  <cols>
    <col min="2" max="2" width="16.5" bestFit="1" customWidth="1"/>
    <col min="3" max="3" width="80" bestFit="1" customWidth="1"/>
    <col min="4" max="4" width="7.5" customWidth="1"/>
    <col min="5" max="6" width="10.5" bestFit="1" customWidth="1"/>
    <col min="7" max="7" width="10.6640625" bestFit="1" customWidth="1"/>
    <col min="8" max="8" width="7.33203125" customWidth="1"/>
    <col min="9" max="9" width="12.1640625" bestFit="1" customWidth="1"/>
    <col min="10" max="10" width="12.33203125" bestFit="1" customWidth="1"/>
    <col min="11" max="11" width="12.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2013</v>
      </c>
      <c r="B2" s="2" t="s">
        <v>59</v>
      </c>
      <c r="C2" s="2" t="s">
        <v>60</v>
      </c>
      <c r="D2" s="1">
        <v>1</v>
      </c>
      <c r="E2" s="1">
        <v>138</v>
      </c>
      <c r="F2" s="1">
        <v>6</v>
      </c>
      <c r="G2" s="1">
        <v>15</v>
      </c>
      <c r="H2" s="1">
        <v>159</v>
      </c>
      <c r="I2" s="5">
        <f t="shared" ref="I2:I65" si="0">(E2*100)/H2</f>
        <v>86.79245283018868</v>
      </c>
      <c r="J2" s="5">
        <f t="shared" ref="J2:J65" si="1">(F2*100)/H2</f>
        <v>3.7735849056603774</v>
      </c>
      <c r="K2" s="5">
        <f t="shared" ref="K2:K65" si="2">(G2*100)/H2</f>
        <v>9.433962264150944</v>
      </c>
    </row>
    <row r="3" spans="1:11" s="3" customFormat="1">
      <c r="A3" s="1">
        <v>2013</v>
      </c>
      <c r="B3" s="2" t="s">
        <v>59</v>
      </c>
      <c r="C3" s="2" t="s">
        <v>60</v>
      </c>
      <c r="D3" s="1">
        <v>2</v>
      </c>
      <c r="E3" s="1">
        <v>110</v>
      </c>
      <c r="F3" s="1">
        <v>15</v>
      </c>
      <c r="G3" s="1">
        <v>16</v>
      </c>
      <c r="H3" s="1">
        <v>141</v>
      </c>
      <c r="I3" s="5">
        <f t="shared" si="0"/>
        <v>78.01418439716312</v>
      </c>
      <c r="J3" s="5">
        <f t="shared" si="1"/>
        <v>10.638297872340425</v>
      </c>
      <c r="K3" s="5">
        <f t="shared" si="2"/>
        <v>11.347517730496454</v>
      </c>
    </row>
    <row r="4" spans="1:11" s="3" customFormat="1">
      <c r="A4" s="1">
        <v>2013</v>
      </c>
      <c r="B4" s="2" t="s">
        <v>59</v>
      </c>
      <c r="C4" s="2" t="s">
        <v>60</v>
      </c>
      <c r="D4" s="1">
        <v>3</v>
      </c>
      <c r="E4" s="1">
        <v>84</v>
      </c>
      <c r="F4" s="1">
        <v>11</v>
      </c>
      <c r="G4" s="1">
        <v>46</v>
      </c>
      <c r="H4" s="1">
        <v>141</v>
      </c>
      <c r="I4" s="5">
        <f t="shared" si="0"/>
        <v>59.574468085106382</v>
      </c>
      <c r="J4" s="5">
        <f t="shared" si="1"/>
        <v>7.8014184397163122</v>
      </c>
      <c r="K4" s="5">
        <f t="shared" si="2"/>
        <v>32.624113475177303</v>
      </c>
    </row>
    <row r="5" spans="1:11" s="3" customFormat="1">
      <c r="A5" s="1">
        <v>2013</v>
      </c>
      <c r="B5" s="2" t="s">
        <v>59</v>
      </c>
      <c r="C5" s="2" t="s">
        <v>60</v>
      </c>
      <c r="D5" s="1">
        <v>4</v>
      </c>
      <c r="E5" s="1">
        <v>89</v>
      </c>
      <c r="F5" s="1">
        <v>26</v>
      </c>
      <c r="G5" s="1">
        <v>96</v>
      </c>
      <c r="H5" s="1">
        <v>211</v>
      </c>
      <c r="I5" s="5">
        <f t="shared" si="0"/>
        <v>42.18009478672986</v>
      </c>
      <c r="J5" s="5">
        <f t="shared" si="1"/>
        <v>12.322274881516588</v>
      </c>
      <c r="K5" s="5">
        <f t="shared" si="2"/>
        <v>45.497630331753555</v>
      </c>
    </row>
    <row r="6" spans="1:11" s="3" customFormat="1">
      <c r="A6" s="1">
        <v>2013</v>
      </c>
      <c r="B6" s="2" t="s">
        <v>59</v>
      </c>
      <c r="C6" s="2" t="s">
        <v>61</v>
      </c>
      <c r="D6" s="1">
        <v>1</v>
      </c>
      <c r="E6" s="1">
        <v>49</v>
      </c>
      <c r="F6" s="1">
        <v>14</v>
      </c>
      <c r="G6" s="1">
        <v>8</v>
      </c>
      <c r="H6" s="1">
        <v>71</v>
      </c>
      <c r="I6" s="5">
        <f t="shared" si="0"/>
        <v>69.014084507042256</v>
      </c>
      <c r="J6" s="5">
        <f t="shared" si="1"/>
        <v>19.718309859154928</v>
      </c>
      <c r="K6" s="5">
        <f t="shared" si="2"/>
        <v>11.267605633802816</v>
      </c>
    </row>
    <row r="7" spans="1:11" s="3" customFormat="1">
      <c r="A7" s="1">
        <v>2013</v>
      </c>
      <c r="B7" s="2" t="s">
        <v>59</v>
      </c>
      <c r="C7" s="2" t="s">
        <v>61</v>
      </c>
      <c r="D7" s="1">
        <v>2</v>
      </c>
      <c r="E7" s="1">
        <v>44</v>
      </c>
      <c r="F7" s="1">
        <v>21</v>
      </c>
      <c r="G7" s="1">
        <v>5</v>
      </c>
      <c r="H7" s="1">
        <v>70</v>
      </c>
      <c r="I7" s="5">
        <f t="shared" si="0"/>
        <v>62.857142857142854</v>
      </c>
      <c r="J7" s="5">
        <f t="shared" si="1"/>
        <v>30</v>
      </c>
      <c r="K7" s="5">
        <f t="shared" si="2"/>
        <v>7.1428571428571432</v>
      </c>
    </row>
    <row r="8" spans="1:11" s="3" customFormat="1">
      <c r="A8" s="1">
        <v>2013</v>
      </c>
      <c r="B8" s="2" t="s">
        <v>59</v>
      </c>
      <c r="C8" s="2" t="s">
        <v>61</v>
      </c>
      <c r="D8" s="1">
        <v>3</v>
      </c>
      <c r="E8" s="1">
        <v>64</v>
      </c>
      <c r="F8" s="1">
        <v>32</v>
      </c>
      <c r="G8" s="1">
        <v>8</v>
      </c>
      <c r="H8" s="1">
        <v>104</v>
      </c>
      <c r="I8" s="5">
        <f t="shared" si="0"/>
        <v>61.53846153846154</v>
      </c>
      <c r="J8" s="5">
        <f t="shared" si="1"/>
        <v>30.76923076923077</v>
      </c>
      <c r="K8" s="5">
        <f t="shared" si="2"/>
        <v>7.6923076923076925</v>
      </c>
    </row>
    <row r="9" spans="1:11" s="3" customFormat="1">
      <c r="A9" s="1">
        <v>2013</v>
      </c>
      <c r="B9" s="2" t="s">
        <v>59</v>
      </c>
      <c r="C9" s="2" t="s">
        <v>61</v>
      </c>
      <c r="D9" s="1">
        <v>4</v>
      </c>
      <c r="E9" s="1">
        <v>50</v>
      </c>
      <c r="F9" s="1">
        <v>31</v>
      </c>
      <c r="G9" s="1">
        <v>38</v>
      </c>
      <c r="H9" s="1">
        <v>119</v>
      </c>
      <c r="I9" s="5">
        <f t="shared" si="0"/>
        <v>42.016806722689076</v>
      </c>
      <c r="J9" s="5">
        <f t="shared" si="1"/>
        <v>26.050420168067227</v>
      </c>
      <c r="K9" s="5">
        <f t="shared" si="2"/>
        <v>31.932773109243698</v>
      </c>
    </row>
    <row r="10" spans="1:11" s="3" customFormat="1">
      <c r="A10" s="1">
        <v>2013</v>
      </c>
      <c r="B10" s="2" t="s">
        <v>59</v>
      </c>
      <c r="C10" s="2" t="s">
        <v>62</v>
      </c>
      <c r="D10" s="1">
        <v>1</v>
      </c>
      <c r="E10" s="1">
        <v>342</v>
      </c>
      <c r="F10" s="1">
        <v>38</v>
      </c>
      <c r="G10" s="1">
        <v>41</v>
      </c>
      <c r="H10" s="1">
        <v>421</v>
      </c>
      <c r="I10" s="5">
        <f t="shared" si="0"/>
        <v>81.235154394299286</v>
      </c>
      <c r="J10" s="5">
        <f t="shared" si="1"/>
        <v>9.026128266033254</v>
      </c>
      <c r="K10" s="5">
        <f t="shared" si="2"/>
        <v>9.738717339667458</v>
      </c>
    </row>
    <row r="11" spans="1:11" s="3" customFormat="1">
      <c r="A11" s="1">
        <v>2013</v>
      </c>
      <c r="B11" s="2" t="s">
        <v>59</v>
      </c>
      <c r="C11" s="2" t="s">
        <v>62</v>
      </c>
      <c r="D11" s="1">
        <v>2</v>
      </c>
      <c r="E11" s="1">
        <v>239</v>
      </c>
      <c r="F11" s="1">
        <v>47</v>
      </c>
      <c r="G11" s="1">
        <v>40</v>
      </c>
      <c r="H11" s="1">
        <v>326</v>
      </c>
      <c r="I11" s="5">
        <f t="shared" si="0"/>
        <v>73.312883435582819</v>
      </c>
      <c r="J11" s="5">
        <f t="shared" si="1"/>
        <v>14.417177914110429</v>
      </c>
      <c r="K11" s="5">
        <f t="shared" si="2"/>
        <v>12.269938650306749</v>
      </c>
    </row>
    <row r="12" spans="1:11" s="3" customFormat="1">
      <c r="A12" s="1">
        <v>2013</v>
      </c>
      <c r="B12" s="2" t="s">
        <v>59</v>
      </c>
      <c r="C12" s="2" t="s">
        <v>62</v>
      </c>
      <c r="D12" s="1">
        <v>3</v>
      </c>
      <c r="E12" s="1">
        <v>269</v>
      </c>
      <c r="F12" s="1">
        <v>48</v>
      </c>
      <c r="G12" s="1">
        <v>54</v>
      </c>
      <c r="H12" s="1">
        <v>371</v>
      </c>
      <c r="I12" s="5">
        <f t="shared" si="0"/>
        <v>72.506738544474388</v>
      </c>
      <c r="J12" s="5">
        <f t="shared" si="1"/>
        <v>12.938005390835579</v>
      </c>
      <c r="K12" s="5">
        <f t="shared" si="2"/>
        <v>14.555256064690028</v>
      </c>
    </row>
    <row r="13" spans="1:11" s="3" customFormat="1">
      <c r="A13" s="1">
        <v>2013</v>
      </c>
      <c r="B13" s="2" t="s">
        <v>59</v>
      </c>
      <c r="C13" s="2" t="s">
        <v>62</v>
      </c>
      <c r="D13" s="1">
        <v>4</v>
      </c>
      <c r="E13" s="1">
        <v>211</v>
      </c>
      <c r="F13" s="1">
        <v>65</v>
      </c>
      <c r="G13" s="1">
        <v>61</v>
      </c>
      <c r="H13" s="1">
        <v>337</v>
      </c>
      <c r="I13" s="5">
        <f t="shared" si="0"/>
        <v>62.611275964391695</v>
      </c>
      <c r="J13" s="5">
        <f t="shared" si="1"/>
        <v>19.287833827893174</v>
      </c>
      <c r="K13" s="5">
        <f t="shared" si="2"/>
        <v>18.100890207715132</v>
      </c>
    </row>
    <row r="14" spans="1:11" s="3" customFormat="1">
      <c r="A14" s="1">
        <v>2013</v>
      </c>
      <c r="B14" s="2" t="s">
        <v>59</v>
      </c>
      <c r="C14" s="2" t="s">
        <v>62</v>
      </c>
      <c r="D14" s="1">
        <v>5</v>
      </c>
      <c r="E14" s="1">
        <v>21</v>
      </c>
      <c r="F14" s="1">
        <v>7</v>
      </c>
      <c r="G14" s="1">
        <v>36</v>
      </c>
      <c r="H14" s="1">
        <v>64</v>
      </c>
      <c r="I14" s="5">
        <f t="shared" si="0"/>
        <v>32.8125</v>
      </c>
      <c r="J14" s="5">
        <f t="shared" si="1"/>
        <v>10.9375</v>
      </c>
      <c r="K14" s="5">
        <f t="shared" si="2"/>
        <v>56.25</v>
      </c>
    </row>
    <row r="15" spans="1:11" s="3" customFormat="1">
      <c r="A15" s="1">
        <v>2013</v>
      </c>
      <c r="B15" s="2" t="s">
        <v>59</v>
      </c>
      <c r="C15" s="2" t="s">
        <v>64</v>
      </c>
      <c r="D15" s="1">
        <v>1</v>
      </c>
      <c r="E15" s="1">
        <v>90</v>
      </c>
      <c r="F15" s="1">
        <v>6</v>
      </c>
      <c r="G15" s="1">
        <v>18</v>
      </c>
      <c r="H15" s="1">
        <v>114</v>
      </c>
      <c r="I15" s="5">
        <f t="shared" si="0"/>
        <v>78.94736842105263</v>
      </c>
      <c r="J15" s="5">
        <f t="shared" si="1"/>
        <v>5.2631578947368425</v>
      </c>
      <c r="K15" s="5">
        <f t="shared" si="2"/>
        <v>15.789473684210526</v>
      </c>
    </row>
    <row r="16" spans="1:11" s="3" customFormat="1">
      <c r="A16" s="1">
        <v>2013</v>
      </c>
      <c r="B16" s="2" t="s">
        <v>59</v>
      </c>
      <c r="C16" s="2" t="s">
        <v>64</v>
      </c>
      <c r="D16" s="1">
        <v>2</v>
      </c>
      <c r="E16" s="1">
        <v>128</v>
      </c>
      <c r="F16" s="1">
        <v>10</v>
      </c>
      <c r="G16" s="1">
        <v>21</v>
      </c>
      <c r="H16" s="1">
        <v>159</v>
      </c>
      <c r="I16" s="5">
        <f t="shared" si="0"/>
        <v>80.503144654088047</v>
      </c>
      <c r="J16" s="5">
        <f t="shared" si="1"/>
        <v>6.2893081761006293</v>
      </c>
      <c r="K16" s="5">
        <f t="shared" si="2"/>
        <v>13.20754716981132</v>
      </c>
    </row>
    <row r="17" spans="1:11" s="3" customFormat="1">
      <c r="A17" s="1">
        <v>2013</v>
      </c>
      <c r="B17" s="2" t="s">
        <v>59</v>
      </c>
      <c r="C17" s="2" t="s">
        <v>64</v>
      </c>
      <c r="D17" s="1">
        <v>3</v>
      </c>
      <c r="E17" s="1">
        <v>229</v>
      </c>
      <c r="F17" s="1">
        <v>34</v>
      </c>
      <c r="G17" s="1">
        <v>49</v>
      </c>
      <c r="H17" s="1">
        <v>312</v>
      </c>
      <c r="I17" s="5">
        <f t="shared" si="0"/>
        <v>73.397435897435898</v>
      </c>
      <c r="J17" s="5">
        <f t="shared" si="1"/>
        <v>10.897435897435898</v>
      </c>
      <c r="K17" s="5">
        <f t="shared" si="2"/>
        <v>15.705128205128204</v>
      </c>
    </row>
    <row r="18" spans="1:11" s="3" customFormat="1">
      <c r="A18" s="1">
        <v>2013</v>
      </c>
      <c r="B18" s="2" t="s">
        <v>59</v>
      </c>
      <c r="C18" s="2" t="s">
        <v>64</v>
      </c>
      <c r="D18" s="1">
        <v>4</v>
      </c>
      <c r="E18" s="1">
        <v>558</v>
      </c>
      <c r="F18" s="1">
        <v>114</v>
      </c>
      <c r="G18" s="1">
        <v>102</v>
      </c>
      <c r="H18" s="1">
        <v>774</v>
      </c>
      <c r="I18" s="5">
        <f t="shared" si="0"/>
        <v>72.093023255813947</v>
      </c>
      <c r="J18" s="5">
        <f t="shared" si="1"/>
        <v>14.728682170542635</v>
      </c>
      <c r="K18" s="5">
        <f t="shared" si="2"/>
        <v>13.178294573643411</v>
      </c>
    </row>
    <row r="19" spans="1:11" s="3" customFormat="1">
      <c r="A19" s="1">
        <v>2013</v>
      </c>
      <c r="B19" s="2" t="s">
        <v>59</v>
      </c>
      <c r="C19" s="2" t="s">
        <v>65</v>
      </c>
      <c r="D19" s="1">
        <v>1</v>
      </c>
      <c r="E19" s="1">
        <v>225</v>
      </c>
      <c r="F19" s="1">
        <v>66</v>
      </c>
      <c r="G19" s="1">
        <v>46</v>
      </c>
      <c r="H19" s="1">
        <v>337</v>
      </c>
      <c r="I19" s="5">
        <f t="shared" si="0"/>
        <v>66.765578635014833</v>
      </c>
      <c r="J19" s="5">
        <f t="shared" si="1"/>
        <v>19.584569732937684</v>
      </c>
      <c r="K19" s="5">
        <f t="shared" si="2"/>
        <v>13.649851632047477</v>
      </c>
    </row>
    <row r="20" spans="1:11" s="3" customFormat="1">
      <c r="A20" s="1">
        <v>2013</v>
      </c>
      <c r="B20" s="2" t="s">
        <v>59</v>
      </c>
      <c r="C20" s="2" t="s">
        <v>65</v>
      </c>
      <c r="D20" s="1">
        <v>2</v>
      </c>
      <c r="E20" s="1">
        <v>181</v>
      </c>
      <c r="F20" s="1">
        <v>60</v>
      </c>
      <c r="G20" s="1">
        <v>55</v>
      </c>
      <c r="H20" s="1">
        <v>296</v>
      </c>
      <c r="I20" s="5">
        <f t="shared" si="0"/>
        <v>61.148648648648646</v>
      </c>
      <c r="J20" s="5">
        <f t="shared" si="1"/>
        <v>20.27027027027027</v>
      </c>
      <c r="K20" s="5">
        <f t="shared" si="2"/>
        <v>18.581081081081081</v>
      </c>
    </row>
    <row r="21" spans="1:11" s="3" customFormat="1">
      <c r="A21" s="1">
        <v>2013</v>
      </c>
      <c r="B21" s="2" t="s">
        <v>59</v>
      </c>
      <c r="C21" s="2" t="s">
        <v>65</v>
      </c>
      <c r="D21" s="1">
        <v>3</v>
      </c>
      <c r="E21" s="1">
        <v>201</v>
      </c>
      <c r="F21" s="1">
        <v>57</v>
      </c>
      <c r="G21" s="1">
        <v>68</v>
      </c>
      <c r="H21" s="1">
        <v>326</v>
      </c>
      <c r="I21" s="5">
        <f t="shared" si="0"/>
        <v>61.656441717791409</v>
      </c>
      <c r="J21" s="5">
        <f t="shared" si="1"/>
        <v>17.484662576687118</v>
      </c>
      <c r="K21" s="5">
        <f t="shared" si="2"/>
        <v>20.858895705521473</v>
      </c>
    </row>
    <row r="22" spans="1:11" s="3" customFormat="1">
      <c r="A22" s="1">
        <v>2013</v>
      </c>
      <c r="B22" s="2" t="s">
        <v>59</v>
      </c>
      <c r="C22" s="2" t="s">
        <v>65</v>
      </c>
      <c r="D22" s="1">
        <v>4</v>
      </c>
      <c r="E22" s="1">
        <v>197</v>
      </c>
      <c r="F22" s="1">
        <v>82</v>
      </c>
      <c r="G22" s="1">
        <v>157</v>
      </c>
      <c r="H22" s="1">
        <v>436</v>
      </c>
      <c r="I22" s="5">
        <f t="shared" si="0"/>
        <v>45.183486238532112</v>
      </c>
      <c r="J22" s="5">
        <f t="shared" si="1"/>
        <v>18.807339449541285</v>
      </c>
      <c r="K22" s="5">
        <f t="shared" si="2"/>
        <v>36.009174311926607</v>
      </c>
    </row>
    <row r="23" spans="1:11" s="3" customFormat="1">
      <c r="A23" s="1">
        <v>2013</v>
      </c>
      <c r="B23" s="2" t="s">
        <v>59</v>
      </c>
      <c r="C23" s="2" t="s">
        <v>66</v>
      </c>
      <c r="D23" s="1">
        <v>1</v>
      </c>
      <c r="E23" s="1">
        <v>88</v>
      </c>
      <c r="F23" s="1">
        <v>19</v>
      </c>
      <c r="G23" s="1">
        <v>12</v>
      </c>
      <c r="H23" s="1">
        <v>119</v>
      </c>
      <c r="I23" s="5">
        <f t="shared" si="0"/>
        <v>73.949579831932766</v>
      </c>
      <c r="J23" s="5">
        <f t="shared" si="1"/>
        <v>15.966386554621849</v>
      </c>
      <c r="K23" s="5">
        <f t="shared" si="2"/>
        <v>10.084033613445378</v>
      </c>
    </row>
    <row r="24" spans="1:11" s="3" customFormat="1">
      <c r="A24" s="1">
        <v>2013</v>
      </c>
      <c r="B24" s="2" t="s">
        <v>59</v>
      </c>
      <c r="C24" s="2" t="s">
        <v>66</v>
      </c>
      <c r="D24" s="1">
        <v>2</v>
      </c>
      <c r="E24" s="1">
        <v>63</v>
      </c>
      <c r="F24" s="1">
        <v>20</v>
      </c>
      <c r="G24" s="1">
        <v>17</v>
      </c>
      <c r="H24" s="1">
        <v>100</v>
      </c>
      <c r="I24" s="5">
        <f t="shared" si="0"/>
        <v>63</v>
      </c>
      <c r="J24" s="5">
        <f t="shared" si="1"/>
        <v>20</v>
      </c>
      <c r="K24" s="5">
        <f t="shared" si="2"/>
        <v>17</v>
      </c>
    </row>
    <row r="25" spans="1:11" s="3" customFormat="1">
      <c r="A25" s="1">
        <v>2013</v>
      </c>
      <c r="B25" s="2" t="s">
        <v>59</v>
      </c>
      <c r="C25" s="2" t="s">
        <v>66</v>
      </c>
      <c r="D25" s="1">
        <v>3</v>
      </c>
      <c r="E25" s="1">
        <v>74</v>
      </c>
      <c r="F25" s="1">
        <v>16</v>
      </c>
      <c r="G25" s="1">
        <v>26</v>
      </c>
      <c r="H25" s="1">
        <v>116</v>
      </c>
      <c r="I25" s="5">
        <f t="shared" si="0"/>
        <v>63.793103448275865</v>
      </c>
      <c r="J25" s="5">
        <f t="shared" si="1"/>
        <v>13.793103448275861</v>
      </c>
      <c r="K25" s="5">
        <f t="shared" si="2"/>
        <v>22.413793103448278</v>
      </c>
    </row>
    <row r="26" spans="1:11" s="3" customFormat="1">
      <c r="A26" s="1">
        <v>2013</v>
      </c>
      <c r="B26" s="2" t="s">
        <v>59</v>
      </c>
      <c r="C26" s="2" t="s">
        <v>66</v>
      </c>
      <c r="D26" s="1">
        <v>4</v>
      </c>
      <c r="E26" s="1">
        <v>58</v>
      </c>
      <c r="F26" s="1">
        <v>25</v>
      </c>
      <c r="G26" s="1">
        <v>16</v>
      </c>
      <c r="H26" s="1">
        <v>99</v>
      </c>
      <c r="I26" s="5">
        <f t="shared" si="0"/>
        <v>58.585858585858588</v>
      </c>
      <c r="J26" s="5">
        <f t="shared" si="1"/>
        <v>25.252525252525253</v>
      </c>
      <c r="K26" s="5">
        <f t="shared" si="2"/>
        <v>16.161616161616163</v>
      </c>
    </row>
    <row r="27" spans="1:11" s="3" customFormat="1">
      <c r="A27" s="1">
        <v>2013</v>
      </c>
      <c r="B27" s="2" t="s">
        <v>59</v>
      </c>
      <c r="C27" s="2" t="s">
        <v>67</v>
      </c>
      <c r="D27" s="1">
        <v>1</v>
      </c>
      <c r="E27" s="1">
        <v>64</v>
      </c>
      <c r="F27" s="1">
        <v>13</v>
      </c>
      <c r="G27" s="1">
        <v>20</v>
      </c>
      <c r="H27" s="1">
        <v>97</v>
      </c>
      <c r="I27" s="5">
        <f t="shared" si="0"/>
        <v>65.979381443298962</v>
      </c>
      <c r="J27" s="5">
        <f t="shared" si="1"/>
        <v>13.402061855670103</v>
      </c>
      <c r="K27" s="5">
        <f t="shared" si="2"/>
        <v>20.618556701030929</v>
      </c>
    </row>
    <row r="28" spans="1:11" s="3" customFormat="1">
      <c r="A28" s="1">
        <v>2013</v>
      </c>
      <c r="B28" s="2" t="s">
        <v>59</v>
      </c>
      <c r="C28" s="2" t="s">
        <v>67</v>
      </c>
      <c r="D28" s="1">
        <v>2</v>
      </c>
      <c r="E28" s="1">
        <v>54</v>
      </c>
      <c r="F28" s="1">
        <v>13</v>
      </c>
      <c r="G28" s="1">
        <v>6</v>
      </c>
      <c r="H28" s="1">
        <v>73</v>
      </c>
      <c r="I28" s="5">
        <f t="shared" si="0"/>
        <v>73.972602739726028</v>
      </c>
      <c r="J28" s="5">
        <f t="shared" si="1"/>
        <v>17.80821917808219</v>
      </c>
      <c r="K28" s="5">
        <f t="shared" si="2"/>
        <v>8.2191780821917817</v>
      </c>
    </row>
    <row r="29" spans="1:11" s="3" customFormat="1">
      <c r="A29" s="1">
        <v>2013</v>
      </c>
      <c r="B29" s="2" t="s">
        <v>59</v>
      </c>
      <c r="C29" s="2" t="s">
        <v>67</v>
      </c>
      <c r="D29" s="1">
        <v>3</v>
      </c>
      <c r="E29" s="1">
        <v>39</v>
      </c>
      <c r="F29" s="1">
        <v>12</v>
      </c>
      <c r="G29" s="1">
        <v>14</v>
      </c>
      <c r="H29" s="1">
        <v>65</v>
      </c>
      <c r="I29" s="5">
        <f t="shared" si="0"/>
        <v>60</v>
      </c>
      <c r="J29" s="5">
        <f t="shared" si="1"/>
        <v>18.46153846153846</v>
      </c>
      <c r="K29" s="5">
        <f t="shared" si="2"/>
        <v>21.53846153846154</v>
      </c>
    </row>
    <row r="30" spans="1:11" s="3" customFormat="1">
      <c r="A30" s="1">
        <v>2013</v>
      </c>
      <c r="B30" s="2" t="s">
        <v>59</v>
      </c>
      <c r="C30" s="2" t="s">
        <v>67</v>
      </c>
      <c r="D30" s="1">
        <v>4</v>
      </c>
      <c r="E30" s="1">
        <v>34</v>
      </c>
      <c r="F30" s="1">
        <v>10</v>
      </c>
      <c r="G30" s="1">
        <v>11</v>
      </c>
      <c r="H30" s="1">
        <v>55</v>
      </c>
      <c r="I30" s="5">
        <f t="shared" si="0"/>
        <v>61.81818181818182</v>
      </c>
      <c r="J30" s="5">
        <f t="shared" si="1"/>
        <v>18.181818181818183</v>
      </c>
      <c r="K30" s="5">
        <f t="shared" si="2"/>
        <v>20</v>
      </c>
    </row>
    <row r="31" spans="1:11" s="3" customFormat="1">
      <c r="A31" s="1">
        <v>2013</v>
      </c>
      <c r="B31" s="2" t="s">
        <v>59</v>
      </c>
      <c r="C31" s="2" t="s">
        <v>68</v>
      </c>
      <c r="D31" s="1">
        <v>1</v>
      </c>
      <c r="E31" s="1">
        <v>22</v>
      </c>
      <c r="F31" s="1">
        <v>20</v>
      </c>
      <c r="G31" s="1">
        <v>8</v>
      </c>
      <c r="H31" s="1">
        <v>50</v>
      </c>
      <c r="I31" s="5">
        <f t="shared" si="0"/>
        <v>44</v>
      </c>
      <c r="J31" s="5">
        <f t="shared" si="1"/>
        <v>40</v>
      </c>
      <c r="K31" s="5">
        <f t="shared" si="2"/>
        <v>16</v>
      </c>
    </row>
    <row r="32" spans="1:11" s="3" customFormat="1">
      <c r="A32" s="1">
        <v>2013</v>
      </c>
      <c r="B32" s="2" t="s">
        <v>59</v>
      </c>
      <c r="C32" s="2" t="s">
        <v>68</v>
      </c>
      <c r="D32" s="1">
        <v>2</v>
      </c>
      <c r="E32" s="1">
        <v>13</v>
      </c>
      <c r="F32" s="1">
        <v>16</v>
      </c>
      <c r="G32" s="1">
        <v>7</v>
      </c>
      <c r="H32" s="1">
        <v>36</v>
      </c>
      <c r="I32" s="5">
        <f t="shared" si="0"/>
        <v>36.111111111111114</v>
      </c>
      <c r="J32" s="5">
        <f t="shared" si="1"/>
        <v>44.444444444444443</v>
      </c>
      <c r="K32" s="5">
        <f t="shared" si="2"/>
        <v>19.444444444444443</v>
      </c>
    </row>
    <row r="33" spans="1:11" s="3" customFormat="1">
      <c r="A33" s="1">
        <v>2013</v>
      </c>
      <c r="B33" s="2" t="s">
        <v>59</v>
      </c>
      <c r="C33" s="2" t="s">
        <v>68</v>
      </c>
      <c r="D33" s="1">
        <v>3</v>
      </c>
      <c r="E33" s="1">
        <v>15</v>
      </c>
      <c r="F33" s="1">
        <v>27</v>
      </c>
      <c r="G33" s="1">
        <v>7</v>
      </c>
      <c r="H33" s="1">
        <v>49</v>
      </c>
      <c r="I33" s="5">
        <f t="shared" si="0"/>
        <v>30.612244897959183</v>
      </c>
      <c r="J33" s="5">
        <f t="shared" si="1"/>
        <v>55.102040816326529</v>
      </c>
      <c r="K33" s="5">
        <f t="shared" si="2"/>
        <v>14.285714285714286</v>
      </c>
    </row>
    <row r="34" spans="1:11" s="3" customFormat="1">
      <c r="A34" s="1">
        <v>2013</v>
      </c>
      <c r="B34" s="2" t="s">
        <v>59</v>
      </c>
      <c r="C34" s="2" t="s">
        <v>68</v>
      </c>
      <c r="D34" s="1">
        <v>4</v>
      </c>
      <c r="E34" s="1">
        <v>20</v>
      </c>
      <c r="F34" s="1">
        <v>22</v>
      </c>
      <c r="G34" s="1">
        <v>36</v>
      </c>
      <c r="H34" s="1">
        <v>78</v>
      </c>
      <c r="I34" s="5">
        <f t="shared" si="0"/>
        <v>25.641025641025642</v>
      </c>
      <c r="J34" s="5">
        <f t="shared" si="1"/>
        <v>28.205128205128204</v>
      </c>
      <c r="K34" s="5">
        <f t="shared" si="2"/>
        <v>46.153846153846153</v>
      </c>
    </row>
    <row r="35" spans="1:11" s="3" customFormat="1">
      <c r="A35" s="1">
        <v>2013</v>
      </c>
      <c r="B35" s="2" t="s">
        <v>59</v>
      </c>
      <c r="C35" s="2" t="s">
        <v>69</v>
      </c>
      <c r="D35" s="1">
        <v>1</v>
      </c>
      <c r="E35" s="1">
        <v>69</v>
      </c>
      <c r="F35" s="1">
        <v>15</v>
      </c>
      <c r="G35" s="1">
        <v>7</v>
      </c>
      <c r="H35" s="1">
        <v>91</v>
      </c>
      <c r="I35" s="5">
        <f t="shared" si="0"/>
        <v>75.824175824175825</v>
      </c>
      <c r="J35" s="5">
        <f t="shared" si="1"/>
        <v>16.483516483516482</v>
      </c>
      <c r="K35" s="5">
        <f t="shared" si="2"/>
        <v>7.6923076923076925</v>
      </c>
    </row>
    <row r="36" spans="1:11" s="3" customFormat="1">
      <c r="A36" s="1">
        <v>2013</v>
      </c>
      <c r="B36" s="2" t="s">
        <v>59</v>
      </c>
      <c r="C36" s="2" t="s">
        <v>69</v>
      </c>
      <c r="D36" s="1">
        <v>2</v>
      </c>
      <c r="E36" s="1">
        <v>46</v>
      </c>
      <c r="F36" s="1">
        <v>24</v>
      </c>
      <c r="G36" s="1">
        <v>4</v>
      </c>
      <c r="H36" s="1">
        <v>74</v>
      </c>
      <c r="I36" s="5">
        <f t="shared" si="0"/>
        <v>62.162162162162161</v>
      </c>
      <c r="J36" s="5">
        <f t="shared" si="1"/>
        <v>32.432432432432435</v>
      </c>
      <c r="K36" s="5">
        <f t="shared" si="2"/>
        <v>5.4054054054054053</v>
      </c>
    </row>
    <row r="37" spans="1:11" s="3" customFormat="1">
      <c r="A37" s="1">
        <v>2013</v>
      </c>
      <c r="B37" s="2" t="s">
        <v>59</v>
      </c>
      <c r="C37" s="2" t="s">
        <v>69</v>
      </c>
      <c r="D37" s="1">
        <v>3</v>
      </c>
      <c r="E37" s="1">
        <v>58</v>
      </c>
      <c r="F37" s="1">
        <v>18</v>
      </c>
      <c r="G37" s="1">
        <v>11</v>
      </c>
      <c r="H37" s="1">
        <v>87</v>
      </c>
      <c r="I37" s="5">
        <f t="shared" si="0"/>
        <v>66.666666666666671</v>
      </c>
      <c r="J37" s="5">
        <f t="shared" si="1"/>
        <v>20.689655172413794</v>
      </c>
      <c r="K37" s="5">
        <f t="shared" si="2"/>
        <v>12.64367816091954</v>
      </c>
    </row>
    <row r="38" spans="1:11" s="3" customFormat="1">
      <c r="A38" s="1">
        <v>2013</v>
      </c>
      <c r="B38" s="2" t="s">
        <v>59</v>
      </c>
      <c r="C38" s="2" t="s">
        <v>69</v>
      </c>
      <c r="D38" s="1">
        <v>4</v>
      </c>
      <c r="E38" s="1">
        <v>58</v>
      </c>
      <c r="F38" s="1">
        <v>20</v>
      </c>
      <c r="G38" s="1">
        <v>53</v>
      </c>
      <c r="H38" s="1">
        <v>131</v>
      </c>
      <c r="I38" s="5">
        <f t="shared" si="0"/>
        <v>44.274809160305345</v>
      </c>
      <c r="J38" s="5">
        <f t="shared" si="1"/>
        <v>15.267175572519085</v>
      </c>
      <c r="K38" s="5">
        <f t="shared" si="2"/>
        <v>40.458015267175576</v>
      </c>
    </row>
    <row r="39" spans="1:11" s="3" customFormat="1">
      <c r="A39" s="1">
        <v>2013</v>
      </c>
      <c r="B39" s="2" t="s">
        <v>59</v>
      </c>
      <c r="C39" s="2" t="s">
        <v>70</v>
      </c>
      <c r="D39" s="1">
        <v>1</v>
      </c>
      <c r="E39" s="1">
        <v>85</v>
      </c>
      <c r="F39" s="1">
        <v>11</v>
      </c>
      <c r="G39" s="1">
        <v>25</v>
      </c>
      <c r="H39" s="1">
        <v>121</v>
      </c>
      <c r="I39" s="5">
        <f t="shared" si="0"/>
        <v>70.247933884297524</v>
      </c>
      <c r="J39" s="5">
        <f t="shared" si="1"/>
        <v>9.0909090909090917</v>
      </c>
      <c r="K39" s="5">
        <f t="shared" si="2"/>
        <v>20.66115702479339</v>
      </c>
    </row>
    <row r="40" spans="1:11" s="3" customFormat="1">
      <c r="A40" s="1">
        <v>2013</v>
      </c>
      <c r="B40" s="2" t="s">
        <v>59</v>
      </c>
      <c r="C40" s="2" t="s">
        <v>70</v>
      </c>
      <c r="D40" s="1">
        <v>2</v>
      </c>
      <c r="E40" s="1">
        <v>52</v>
      </c>
      <c r="F40" s="1">
        <v>25</v>
      </c>
      <c r="G40" s="1">
        <v>20</v>
      </c>
      <c r="H40" s="1">
        <v>97</v>
      </c>
      <c r="I40" s="5">
        <f t="shared" si="0"/>
        <v>53.608247422680414</v>
      </c>
      <c r="J40" s="5">
        <f t="shared" si="1"/>
        <v>25.773195876288661</v>
      </c>
      <c r="K40" s="5">
        <f t="shared" si="2"/>
        <v>20.618556701030929</v>
      </c>
    </row>
    <row r="41" spans="1:11" s="3" customFormat="1">
      <c r="A41" s="1">
        <v>2013</v>
      </c>
      <c r="B41" s="2" t="s">
        <v>59</v>
      </c>
      <c r="C41" s="2" t="s">
        <v>70</v>
      </c>
      <c r="D41" s="1">
        <v>3</v>
      </c>
      <c r="E41" s="1">
        <v>38</v>
      </c>
      <c r="F41" s="1">
        <v>20</v>
      </c>
      <c r="G41" s="1">
        <v>12</v>
      </c>
      <c r="H41" s="1">
        <v>70</v>
      </c>
      <c r="I41" s="5">
        <f t="shared" si="0"/>
        <v>54.285714285714285</v>
      </c>
      <c r="J41" s="5">
        <f t="shared" si="1"/>
        <v>28.571428571428573</v>
      </c>
      <c r="K41" s="5">
        <f t="shared" si="2"/>
        <v>17.142857142857142</v>
      </c>
    </row>
    <row r="42" spans="1:11" s="3" customFormat="1">
      <c r="A42" s="1">
        <v>2013</v>
      </c>
      <c r="B42" s="2" t="s">
        <v>59</v>
      </c>
      <c r="C42" s="2" t="s">
        <v>70</v>
      </c>
      <c r="D42" s="1">
        <v>4</v>
      </c>
      <c r="E42" s="1">
        <v>41</v>
      </c>
      <c r="F42" s="1">
        <v>32</v>
      </c>
      <c r="G42" s="1">
        <v>32</v>
      </c>
      <c r="H42" s="1">
        <v>105</v>
      </c>
      <c r="I42" s="5">
        <f t="shared" si="0"/>
        <v>39.047619047619051</v>
      </c>
      <c r="J42" s="5">
        <f t="shared" si="1"/>
        <v>30.476190476190474</v>
      </c>
      <c r="K42" s="5">
        <f t="shared" si="2"/>
        <v>30.476190476190474</v>
      </c>
    </row>
    <row r="43" spans="1:11" s="3" customFormat="1">
      <c r="A43" s="1">
        <v>2013</v>
      </c>
      <c r="B43" s="2" t="s">
        <v>59</v>
      </c>
      <c r="C43" s="2" t="s">
        <v>71</v>
      </c>
      <c r="D43" s="1">
        <v>1</v>
      </c>
      <c r="E43" s="1">
        <v>37</v>
      </c>
      <c r="F43" s="1">
        <v>13</v>
      </c>
      <c r="G43" s="1">
        <v>13</v>
      </c>
      <c r="H43" s="1">
        <v>63</v>
      </c>
      <c r="I43" s="5">
        <f t="shared" si="0"/>
        <v>58.730158730158728</v>
      </c>
      <c r="J43" s="5">
        <f t="shared" si="1"/>
        <v>20.634920634920636</v>
      </c>
      <c r="K43" s="5">
        <f t="shared" si="2"/>
        <v>20.634920634920636</v>
      </c>
    </row>
    <row r="44" spans="1:11" s="3" customFormat="1">
      <c r="A44" s="1">
        <v>2013</v>
      </c>
      <c r="B44" s="2" t="s">
        <v>59</v>
      </c>
      <c r="C44" s="2" t="s">
        <v>71</v>
      </c>
      <c r="D44" s="1">
        <v>2</v>
      </c>
      <c r="E44" s="1">
        <v>42</v>
      </c>
      <c r="F44" s="1">
        <v>17</v>
      </c>
      <c r="G44" s="1">
        <v>15</v>
      </c>
      <c r="H44" s="1">
        <v>74</v>
      </c>
      <c r="I44" s="5">
        <f t="shared" si="0"/>
        <v>56.756756756756758</v>
      </c>
      <c r="J44" s="5">
        <f t="shared" si="1"/>
        <v>22.972972972972972</v>
      </c>
      <c r="K44" s="5">
        <f t="shared" si="2"/>
        <v>20.27027027027027</v>
      </c>
    </row>
    <row r="45" spans="1:11" s="3" customFormat="1">
      <c r="A45" s="1">
        <v>2013</v>
      </c>
      <c r="B45" s="2" t="s">
        <v>59</v>
      </c>
      <c r="C45" s="2" t="s">
        <v>71</v>
      </c>
      <c r="D45" s="1">
        <v>3</v>
      </c>
      <c r="E45" s="1">
        <v>34</v>
      </c>
      <c r="F45" s="1">
        <v>7</v>
      </c>
      <c r="G45" s="1">
        <v>16</v>
      </c>
      <c r="H45" s="1">
        <v>57</v>
      </c>
      <c r="I45" s="5">
        <f t="shared" si="0"/>
        <v>59.649122807017541</v>
      </c>
      <c r="J45" s="5">
        <f t="shared" si="1"/>
        <v>12.280701754385966</v>
      </c>
      <c r="K45" s="5">
        <f t="shared" si="2"/>
        <v>28.07017543859649</v>
      </c>
    </row>
    <row r="46" spans="1:11" s="3" customFormat="1">
      <c r="A46" s="1">
        <v>2013</v>
      </c>
      <c r="B46" s="2" t="s">
        <v>59</v>
      </c>
      <c r="C46" s="2" t="s">
        <v>71</v>
      </c>
      <c r="D46" s="1">
        <v>4</v>
      </c>
      <c r="E46" s="1">
        <v>41</v>
      </c>
      <c r="F46" s="1">
        <v>15</v>
      </c>
      <c r="G46" s="1">
        <v>53</v>
      </c>
      <c r="H46" s="1">
        <v>109</v>
      </c>
      <c r="I46" s="5">
        <f t="shared" si="0"/>
        <v>37.61467889908257</v>
      </c>
      <c r="J46" s="5">
        <f t="shared" si="1"/>
        <v>13.761467889908257</v>
      </c>
      <c r="K46" s="5">
        <f t="shared" si="2"/>
        <v>48.623853211009177</v>
      </c>
    </row>
    <row r="47" spans="1:11" s="3" customFormat="1">
      <c r="A47" s="1">
        <v>2013</v>
      </c>
      <c r="B47" s="2" t="s">
        <v>59</v>
      </c>
      <c r="C47" s="2" t="s">
        <v>72</v>
      </c>
      <c r="D47" s="1">
        <v>1</v>
      </c>
      <c r="E47" s="1">
        <v>85</v>
      </c>
      <c r="F47" s="1">
        <v>3</v>
      </c>
      <c r="G47" s="1">
        <v>16</v>
      </c>
      <c r="H47" s="1">
        <v>104</v>
      </c>
      <c r="I47" s="5">
        <f t="shared" si="0"/>
        <v>81.730769230769226</v>
      </c>
      <c r="J47" s="5">
        <f t="shared" si="1"/>
        <v>2.8846153846153846</v>
      </c>
      <c r="K47" s="5">
        <f t="shared" si="2"/>
        <v>15.384615384615385</v>
      </c>
    </row>
    <row r="48" spans="1:11" s="3" customFormat="1">
      <c r="A48" s="1">
        <v>2013</v>
      </c>
      <c r="B48" s="2" t="s">
        <v>59</v>
      </c>
      <c r="C48" s="2" t="s">
        <v>72</v>
      </c>
      <c r="D48" s="1">
        <v>2</v>
      </c>
      <c r="E48" s="1">
        <v>63</v>
      </c>
      <c r="F48" s="1">
        <v>4</v>
      </c>
      <c r="G48" s="1">
        <v>12</v>
      </c>
      <c r="H48" s="1">
        <v>79</v>
      </c>
      <c r="I48" s="5">
        <f t="shared" si="0"/>
        <v>79.74683544303798</v>
      </c>
      <c r="J48" s="5">
        <f t="shared" si="1"/>
        <v>5.0632911392405067</v>
      </c>
      <c r="K48" s="5">
        <f t="shared" si="2"/>
        <v>15.189873417721518</v>
      </c>
    </row>
    <row r="49" spans="1:11" s="3" customFormat="1">
      <c r="A49" s="1">
        <v>2013</v>
      </c>
      <c r="B49" s="2" t="s">
        <v>59</v>
      </c>
      <c r="C49" s="2" t="s">
        <v>72</v>
      </c>
      <c r="D49" s="1">
        <v>3</v>
      </c>
      <c r="E49" s="1">
        <v>84</v>
      </c>
      <c r="F49" s="1">
        <v>19</v>
      </c>
      <c r="G49" s="1">
        <v>12</v>
      </c>
      <c r="H49" s="1">
        <v>115</v>
      </c>
      <c r="I49" s="5">
        <f t="shared" si="0"/>
        <v>73.043478260869563</v>
      </c>
      <c r="J49" s="5">
        <f t="shared" si="1"/>
        <v>16.521739130434781</v>
      </c>
      <c r="K49" s="5">
        <f t="shared" si="2"/>
        <v>10.434782608695652</v>
      </c>
    </row>
    <row r="50" spans="1:11" s="3" customFormat="1">
      <c r="A50" s="1">
        <v>2013</v>
      </c>
      <c r="B50" s="2" t="s">
        <v>59</v>
      </c>
      <c r="C50" s="2" t="s">
        <v>72</v>
      </c>
      <c r="D50" s="1">
        <v>4</v>
      </c>
      <c r="E50" s="1">
        <v>73</v>
      </c>
      <c r="F50" s="1">
        <v>21</v>
      </c>
      <c r="G50" s="1">
        <v>7</v>
      </c>
      <c r="H50" s="1">
        <v>101</v>
      </c>
      <c r="I50" s="5">
        <f t="shared" si="0"/>
        <v>72.277227722772281</v>
      </c>
      <c r="J50" s="5">
        <f t="shared" si="1"/>
        <v>20.792079207920793</v>
      </c>
      <c r="K50" s="5">
        <f t="shared" si="2"/>
        <v>6.9306930693069306</v>
      </c>
    </row>
    <row r="51" spans="1:11" s="3" customFormat="1">
      <c r="A51" s="1">
        <v>2013</v>
      </c>
      <c r="B51" s="2" t="s">
        <v>59</v>
      </c>
      <c r="C51" s="2" t="s">
        <v>73</v>
      </c>
      <c r="D51" s="1">
        <v>1</v>
      </c>
      <c r="E51" s="1">
        <v>105</v>
      </c>
      <c r="F51" s="1">
        <v>10</v>
      </c>
      <c r="G51" s="1">
        <v>9</v>
      </c>
      <c r="H51" s="1">
        <v>124</v>
      </c>
      <c r="I51" s="5">
        <f t="shared" si="0"/>
        <v>84.677419354838705</v>
      </c>
      <c r="J51" s="5">
        <f t="shared" si="1"/>
        <v>8.064516129032258</v>
      </c>
      <c r="K51" s="5">
        <f t="shared" si="2"/>
        <v>7.258064516129032</v>
      </c>
    </row>
    <row r="52" spans="1:11" s="3" customFormat="1">
      <c r="A52" s="1">
        <v>2013</v>
      </c>
      <c r="B52" s="2" t="s">
        <v>59</v>
      </c>
      <c r="C52" s="2" t="s">
        <v>73</v>
      </c>
      <c r="D52" s="1">
        <v>2</v>
      </c>
      <c r="E52" s="1">
        <v>86</v>
      </c>
      <c r="F52" s="1">
        <v>12</v>
      </c>
      <c r="G52" s="1">
        <v>16</v>
      </c>
      <c r="H52" s="1">
        <v>114</v>
      </c>
      <c r="I52" s="5">
        <f t="shared" si="0"/>
        <v>75.438596491228068</v>
      </c>
      <c r="J52" s="5">
        <f t="shared" si="1"/>
        <v>10.526315789473685</v>
      </c>
      <c r="K52" s="5">
        <f t="shared" si="2"/>
        <v>14.035087719298245</v>
      </c>
    </row>
    <row r="53" spans="1:11" s="3" customFormat="1">
      <c r="A53" s="1">
        <v>2013</v>
      </c>
      <c r="B53" s="2" t="s">
        <v>59</v>
      </c>
      <c r="C53" s="2" t="s">
        <v>73</v>
      </c>
      <c r="D53" s="1">
        <v>3</v>
      </c>
      <c r="E53" s="1">
        <v>99</v>
      </c>
      <c r="F53" s="1">
        <v>9</v>
      </c>
      <c r="G53" s="1">
        <v>8</v>
      </c>
      <c r="H53" s="1">
        <v>116</v>
      </c>
      <c r="I53" s="5">
        <f t="shared" si="0"/>
        <v>85.34482758620689</v>
      </c>
      <c r="J53" s="5">
        <f t="shared" si="1"/>
        <v>7.7586206896551726</v>
      </c>
      <c r="K53" s="5">
        <f t="shared" si="2"/>
        <v>6.8965517241379306</v>
      </c>
    </row>
    <row r="54" spans="1:11" s="3" customFormat="1">
      <c r="A54" s="1">
        <v>2013</v>
      </c>
      <c r="B54" s="2" t="s">
        <v>59</v>
      </c>
      <c r="C54" s="2" t="s">
        <v>73</v>
      </c>
      <c r="D54" s="1">
        <v>4</v>
      </c>
      <c r="E54" s="1">
        <v>79</v>
      </c>
      <c r="F54" s="1">
        <v>9</v>
      </c>
      <c r="G54" s="1">
        <v>24</v>
      </c>
      <c r="H54" s="1">
        <v>112</v>
      </c>
      <c r="I54" s="5">
        <f t="shared" si="0"/>
        <v>70.535714285714292</v>
      </c>
      <c r="J54" s="5">
        <f t="shared" si="1"/>
        <v>8.0357142857142865</v>
      </c>
      <c r="K54" s="5">
        <f t="shared" si="2"/>
        <v>21.428571428571427</v>
      </c>
    </row>
    <row r="55" spans="1:11" s="3" customFormat="1">
      <c r="A55" s="1">
        <v>2013</v>
      </c>
      <c r="B55" s="2" t="s">
        <v>59</v>
      </c>
      <c r="C55" s="2" t="s">
        <v>74</v>
      </c>
      <c r="D55" s="1">
        <v>1</v>
      </c>
      <c r="E55" s="1">
        <v>92</v>
      </c>
      <c r="F55" s="1">
        <v>20</v>
      </c>
      <c r="G55" s="1">
        <v>24</v>
      </c>
      <c r="H55" s="1">
        <v>136</v>
      </c>
      <c r="I55" s="5">
        <f t="shared" si="0"/>
        <v>67.647058823529406</v>
      </c>
      <c r="J55" s="5">
        <f t="shared" si="1"/>
        <v>14.705882352941176</v>
      </c>
      <c r="K55" s="5">
        <f t="shared" si="2"/>
        <v>17.647058823529413</v>
      </c>
    </row>
    <row r="56" spans="1:11" s="3" customFormat="1">
      <c r="A56" s="1">
        <v>2013</v>
      </c>
      <c r="B56" s="2" t="s">
        <v>59</v>
      </c>
      <c r="C56" s="2" t="s">
        <v>74</v>
      </c>
      <c r="D56" s="1">
        <v>2</v>
      </c>
      <c r="E56" s="1">
        <v>88</v>
      </c>
      <c r="F56" s="1">
        <v>28</v>
      </c>
      <c r="G56" s="1">
        <v>15</v>
      </c>
      <c r="H56" s="1">
        <v>131</v>
      </c>
      <c r="I56" s="5">
        <f t="shared" si="0"/>
        <v>67.175572519083971</v>
      </c>
      <c r="J56" s="5">
        <f t="shared" si="1"/>
        <v>21.374045801526716</v>
      </c>
      <c r="K56" s="5">
        <f t="shared" si="2"/>
        <v>11.450381679389313</v>
      </c>
    </row>
    <row r="57" spans="1:11" s="3" customFormat="1">
      <c r="A57" s="1">
        <v>2013</v>
      </c>
      <c r="B57" s="2" t="s">
        <v>59</v>
      </c>
      <c r="C57" s="2" t="s">
        <v>74</v>
      </c>
      <c r="D57" s="1">
        <v>3</v>
      </c>
      <c r="E57" s="1">
        <v>95</v>
      </c>
      <c r="F57" s="1">
        <v>38</v>
      </c>
      <c r="G57" s="1">
        <v>23</v>
      </c>
      <c r="H57" s="1">
        <v>156</v>
      </c>
      <c r="I57" s="5">
        <f t="shared" si="0"/>
        <v>60.897435897435898</v>
      </c>
      <c r="J57" s="5">
        <f t="shared" si="1"/>
        <v>24.358974358974358</v>
      </c>
      <c r="K57" s="5">
        <f t="shared" si="2"/>
        <v>14.743589743589743</v>
      </c>
    </row>
    <row r="58" spans="1:11" s="3" customFormat="1">
      <c r="A58" s="1">
        <v>2013</v>
      </c>
      <c r="B58" s="2" t="s">
        <v>59</v>
      </c>
      <c r="C58" s="2" t="s">
        <v>74</v>
      </c>
      <c r="D58" s="1">
        <v>4</v>
      </c>
      <c r="E58" s="1">
        <v>41</v>
      </c>
      <c r="F58" s="1">
        <v>5</v>
      </c>
      <c r="G58" s="1">
        <v>3</v>
      </c>
      <c r="H58" s="1">
        <v>49</v>
      </c>
      <c r="I58" s="5">
        <f t="shared" si="0"/>
        <v>83.673469387755105</v>
      </c>
      <c r="J58" s="5">
        <f t="shared" si="1"/>
        <v>10.204081632653061</v>
      </c>
      <c r="K58" s="5">
        <f t="shared" si="2"/>
        <v>6.1224489795918364</v>
      </c>
    </row>
    <row r="59" spans="1:11" s="3" customFormat="1">
      <c r="A59" s="1">
        <v>2013</v>
      </c>
      <c r="B59" s="2" t="s">
        <v>59</v>
      </c>
      <c r="C59" s="2" t="s">
        <v>100</v>
      </c>
      <c r="D59" s="1">
        <v>3</v>
      </c>
      <c r="E59" s="1">
        <v>16</v>
      </c>
      <c r="F59" s="1">
        <v>4</v>
      </c>
      <c r="G59" s="1">
        <v>1</v>
      </c>
      <c r="H59" s="1">
        <v>21</v>
      </c>
      <c r="I59" s="5">
        <f t="shared" si="0"/>
        <v>76.19047619047619</v>
      </c>
      <c r="J59" s="5">
        <f t="shared" si="1"/>
        <v>19.047619047619047</v>
      </c>
      <c r="K59" s="5">
        <f t="shared" si="2"/>
        <v>4.7619047619047619</v>
      </c>
    </row>
    <row r="60" spans="1:11" s="3" customFormat="1">
      <c r="A60" s="1">
        <v>2013</v>
      </c>
      <c r="B60" s="2" t="s">
        <v>59</v>
      </c>
      <c r="C60" s="2" t="s">
        <v>100</v>
      </c>
      <c r="D60" s="1">
        <v>4</v>
      </c>
      <c r="E60" s="1">
        <v>27</v>
      </c>
      <c r="F60" s="1">
        <v>12</v>
      </c>
      <c r="G60" s="1">
        <v>6</v>
      </c>
      <c r="H60" s="1">
        <v>45</v>
      </c>
      <c r="I60" s="5">
        <f t="shared" si="0"/>
        <v>60</v>
      </c>
      <c r="J60" s="5">
        <f t="shared" si="1"/>
        <v>26.666666666666668</v>
      </c>
      <c r="K60" s="5">
        <f t="shared" si="2"/>
        <v>13.333333333333334</v>
      </c>
    </row>
    <row r="61" spans="1:11" s="3" customFormat="1">
      <c r="A61" s="1">
        <v>2013</v>
      </c>
      <c r="B61" s="2" t="s">
        <v>59</v>
      </c>
      <c r="C61" s="2" t="s">
        <v>97</v>
      </c>
      <c r="D61" s="1">
        <v>1</v>
      </c>
      <c r="E61" s="1">
        <v>63</v>
      </c>
      <c r="F61" s="1">
        <v>9</v>
      </c>
      <c r="G61" s="1">
        <v>12</v>
      </c>
      <c r="H61" s="1">
        <v>84</v>
      </c>
      <c r="I61" s="5">
        <f t="shared" si="0"/>
        <v>75</v>
      </c>
      <c r="J61" s="5">
        <f t="shared" si="1"/>
        <v>10.714285714285714</v>
      </c>
      <c r="K61" s="5">
        <f t="shared" si="2"/>
        <v>14.285714285714286</v>
      </c>
    </row>
    <row r="62" spans="1:11" s="3" customFormat="1">
      <c r="A62" s="1">
        <v>2013</v>
      </c>
      <c r="B62" s="2" t="s">
        <v>59</v>
      </c>
      <c r="C62" s="2" t="s">
        <v>97</v>
      </c>
      <c r="D62" s="1">
        <v>2</v>
      </c>
      <c r="E62" s="1">
        <v>53</v>
      </c>
      <c r="F62" s="1">
        <v>7</v>
      </c>
      <c r="G62" s="1">
        <v>10</v>
      </c>
      <c r="H62" s="1">
        <v>70</v>
      </c>
      <c r="I62" s="5">
        <f t="shared" si="0"/>
        <v>75.714285714285708</v>
      </c>
      <c r="J62" s="5">
        <f t="shared" si="1"/>
        <v>10</v>
      </c>
      <c r="K62" s="5">
        <f t="shared" si="2"/>
        <v>14.285714285714286</v>
      </c>
    </row>
    <row r="63" spans="1:11" s="3" customFormat="1">
      <c r="A63" s="1">
        <v>2013</v>
      </c>
      <c r="B63" s="2" t="s">
        <v>59</v>
      </c>
      <c r="C63" s="2" t="s">
        <v>75</v>
      </c>
      <c r="D63" s="1">
        <v>1</v>
      </c>
      <c r="E63" s="1">
        <v>112</v>
      </c>
      <c r="F63" s="1">
        <v>19</v>
      </c>
      <c r="G63" s="1">
        <v>13</v>
      </c>
      <c r="H63" s="1">
        <v>144</v>
      </c>
      <c r="I63" s="5">
        <f t="shared" si="0"/>
        <v>77.777777777777771</v>
      </c>
      <c r="J63" s="5">
        <f t="shared" si="1"/>
        <v>13.194444444444445</v>
      </c>
      <c r="K63" s="5">
        <f t="shared" si="2"/>
        <v>9.0277777777777786</v>
      </c>
    </row>
    <row r="64" spans="1:11" s="3" customFormat="1">
      <c r="A64" s="1">
        <v>2013</v>
      </c>
      <c r="B64" s="2" t="s">
        <v>59</v>
      </c>
      <c r="C64" s="2" t="s">
        <v>75</v>
      </c>
      <c r="D64" s="1">
        <v>2</v>
      </c>
      <c r="E64" s="1">
        <v>71</v>
      </c>
      <c r="F64" s="1">
        <v>4</v>
      </c>
      <c r="G64" s="1">
        <v>13</v>
      </c>
      <c r="H64" s="1">
        <v>88</v>
      </c>
      <c r="I64" s="5">
        <f t="shared" si="0"/>
        <v>80.681818181818187</v>
      </c>
      <c r="J64" s="5">
        <f t="shared" si="1"/>
        <v>4.5454545454545459</v>
      </c>
      <c r="K64" s="5">
        <f t="shared" si="2"/>
        <v>14.772727272727273</v>
      </c>
    </row>
    <row r="65" spans="1:11" s="3" customFormat="1">
      <c r="A65" s="1">
        <v>2013</v>
      </c>
      <c r="B65" s="2" t="s">
        <v>59</v>
      </c>
      <c r="C65" s="2" t="s">
        <v>75</v>
      </c>
      <c r="D65" s="1">
        <v>3</v>
      </c>
      <c r="E65" s="1">
        <v>140</v>
      </c>
      <c r="F65" s="1">
        <v>23</v>
      </c>
      <c r="G65" s="1">
        <v>26</v>
      </c>
      <c r="H65" s="1">
        <v>189</v>
      </c>
      <c r="I65" s="5">
        <f t="shared" si="0"/>
        <v>74.074074074074076</v>
      </c>
      <c r="J65" s="5">
        <f t="shared" si="1"/>
        <v>12.169312169312169</v>
      </c>
      <c r="K65" s="5">
        <f t="shared" si="2"/>
        <v>13.756613756613756</v>
      </c>
    </row>
    <row r="66" spans="1:11" s="3" customFormat="1">
      <c r="A66" s="1">
        <v>2013</v>
      </c>
      <c r="B66" s="2" t="s">
        <v>59</v>
      </c>
      <c r="C66" s="2" t="s">
        <v>75</v>
      </c>
      <c r="D66" s="1">
        <v>4</v>
      </c>
      <c r="E66" s="1">
        <v>97</v>
      </c>
      <c r="F66" s="1">
        <v>21</v>
      </c>
      <c r="G66" s="1">
        <v>25</v>
      </c>
      <c r="H66" s="1">
        <v>143</v>
      </c>
      <c r="I66" s="5">
        <f t="shared" ref="I66:I129" si="3">(E66*100)/H66</f>
        <v>67.832167832167826</v>
      </c>
      <c r="J66" s="5">
        <f t="shared" ref="J66:J129" si="4">(F66*100)/H66</f>
        <v>14.685314685314685</v>
      </c>
      <c r="K66" s="5">
        <f t="shared" ref="K66:K129" si="5">(G66*100)/H66</f>
        <v>17.482517482517483</v>
      </c>
    </row>
    <row r="67" spans="1:11" s="3" customFormat="1">
      <c r="A67" s="1">
        <v>2013</v>
      </c>
      <c r="B67" s="2" t="s">
        <v>59</v>
      </c>
      <c r="C67" s="2" t="s">
        <v>76</v>
      </c>
      <c r="D67" s="1">
        <v>1</v>
      </c>
      <c r="E67" s="1">
        <v>41</v>
      </c>
      <c r="F67" s="1">
        <v>9</v>
      </c>
      <c r="G67" s="1">
        <v>11</v>
      </c>
      <c r="H67" s="1">
        <v>61</v>
      </c>
      <c r="I67" s="5">
        <f t="shared" si="3"/>
        <v>67.213114754098356</v>
      </c>
      <c r="J67" s="5">
        <f t="shared" si="4"/>
        <v>14.754098360655737</v>
      </c>
      <c r="K67" s="5">
        <f t="shared" si="5"/>
        <v>18.032786885245901</v>
      </c>
    </row>
    <row r="68" spans="1:11" s="3" customFormat="1">
      <c r="A68" s="1">
        <v>2013</v>
      </c>
      <c r="B68" s="2" t="s">
        <v>59</v>
      </c>
      <c r="C68" s="2" t="s">
        <v>76</v>
      </c>
      <c r="D68" s="1">
        <v>2</v>
      </c>
      <c r="E68" s="1">
        <v>43</v>
      </c>
      <c r="F68" s="1">
        <v>23</v>
      </c>
      <c r="G68" s="1">
        <v>7</v>
      </c>
      <c r="H68" s="1">
        <v>73</v>
      </c>
      <c r="I68" s="5">
        <f t="shared" si="3"/>
        <v>58.904109589041099</v>
      </c>
      <c r="J68" s="5">
        <f t="shared" si="4"/>
        <v>31.506849315068493</v>
      </c>
      <c r="K68" s="5">
        <f t="shared" si="5"/>
        <v>9.5890410958904102</v>
      </c>
    </row>
    <row r="69" spans="1:11" s="3" customFormat="1">
      <c r="A69" s="1">
        <v>2013</v>
      </c>
      <c r="B69" s="2" t="s">
        <v>59</v>
      </c>
      <c r="C69" s="2" t="s">
        <v>76</v>
      </c>
      <c r="D69" s="1">
        <v>3</v>
      </c>
      <c r="E69" s="1">
        <v>36</v>
      </c>
      <c r="F69" s="1">
        <v>21</v>
      </c>
      <c r="G69" s="1">
        <v>5</v>
      </c>
      <c r="H69" s="1">
        <v>62</v>
      </c>
      <c r="I69" s="5">
        <f t="shared" si="3"/>
        <v>58.064516129032256</v>
      </c>
      <c r="J69" s="5">
        <f t="shared" si="4"/>
        <v>33.87096774193548</v>
      </c>
      <c r="K69" s="5">
        <f t="shared" si="5"/>
        <v>8.064516129032258</v>
      </c>
    </row>
    <row r="70" spans="1:11" s="3" customFormat="1">
      <c r="A70" s="1">
        <v>2013</v>
      </c>
      <c r="B70" s="2" t="s">
        <v>59</v>
      </c>
      <c r="C70" s="2" t="s">
        <v>76</v>
      </c>
      <c r="D70" s="1">
        <v>4</v>
      </c>
      <c r="E70" s="1">
        <v>43</v>
      </c>
      <c r="F70" s="1">
        <v>25</v>
      </c>
      <c r="G70" s="1">
        <v>20</v>
      </c>
      <c r="H70" s="1">
        <v>88</v>
      </c>
      <c r="I70" s="5">
        <f t="shared" si="3"/>
        <v>48.863636363636367</v>
      </c>
      <c r="J70" s="5">
        <f t="shared" si="4"/>
        <v>28.40909090909091</v>
      </c>
      <c r="K70" s="5">
        <f t="shared" si="5"/>
        <v>22.727272727272727</v>
      </c>
    </row>
    <row r="71" spans="1:11" s="3" customFormat="1">
      <c r="A71" s="1">
        <v>2013</v>
      </c>
      <c r="B71" s="2" t="s">
        <v>59</v>
      </c>
      <c r="C71" s="2" t="s">
        <v>77</v>
      </c>
      <c r="D71" s="1">
        <v>1</v>
      </c>
      <c r="E71" s="1">
        <v>52</v>
      </c>
      <c r="F71" s="1">
        <v>7</v>
      </c>
      <c r="G71" s="1">
        <v>11</v>
      </c>
      <c r="H71" s="1">
        <v>70</v>
      </c>
      <c r="I71" s="5">
        <f t="shared" si="3"/>
        <v>74.285714285714292</v>
      </c>
      <c r="J71" s="5">
        <f t="shared" si="4"/>
        <v>10</v>
      </c>
      <c r="K71" s="5">
        <f t="shared" si="5"/>
        <v>15.714285714285714</v>
      </c>
    </row>
    <row r="72" spans="1:11" s="3" customFormat="1">
      <c r="A72" s="1">
        <v>2013</v>
      </c>
      <c r="B72" s="2" t="s">
        <v>59</v>
      </c>
      <c r="C72" s="2" t="s">
        <v>77</v>
      </c>
      <c r="D72" s="1">
        <v>2</v>
      </c>
      <c r="E72" s="1">
        <v>60</v>
      </c>
      <c r="F72" s="1">
        <v>7</v>
      </c>
      <c r="G72" s="1">
        <v>9</v>
      </c>
      <c r="H72" s="1">
        <v>76</v>
      </c>
      <c r="I72" s="5">
        <f t="shared" si="3"/>
        <v>78.94736842105263</v>
      </c>
      <c r="J72" s="5">
        <f t="shared" si="4"/>
        <v>9.2105263157894743</v>
      </c>
      <c r="K72" s="5">
        <f t="shared" si="5"/>
        <v>11.842105263157896</v>
      </c>
    </row>
    <row r="73" spans="1:11" s="3" customFormat="1">
      <c r="A73" s="1">
        <v>2013</v>
      </c>
      <c r="B73" s="2" t="s">
        <v>59</v>
      </c>
      <c r="C73" s="2" t="s">
        <v>77</v>
      </c>
      <c r="D73" s="1">
        <v>3</v>
      </c>
      <c r="E73" s="1">
        <v>45</v>
      </c>
      <c r="F73" s="1">
        <v>13</v>
      </c>
      <c r="G73" s="1">
        <v>10</v>
      </c>
      <c r="H73" s="1">
        <v>68</v>
      </c>
      <c r="I73" s="5">
        <f t="shared" si="3"/>
        <v>66.17647058823529</v>
      </c>
      <c r="J73" s="5">
        <f t="shared" si="4"/>
        <v>19.117647058823529</v>
      </c>
      <c r="K73" s="5">
        <f t="shared" si="5"/>
        <v>14.705882352941176</v>
      </c>
    </row>
    <row r="74" spans="1:11" s="3" customFormat="1">
      <c r="A74" s="1">
        <v>2013</v>
      </c>
      <c r="B74" s="2" t="s">
        <v>59</v>
      </c>
      <c r="C74" s="2" t="s">
        <v>78</v>
      </c>
      <c r="D74" s="1">
        <v>1</v>
      </c>
      <c r="E74" s="1">
        <v>91</v>
      </c>
      <c r="F74" s="1">
        <v>6</v>
      </c>
      <c r="G74" s="1">
        <v>12</v>
      </c>
      <c r="H74" s="1">
        <v>109</v>
      </c>
      <c r="I74" s="5">
        <f t="shared" si="3"/>
        <v>83.486238532110093</v>
      </c>
      <c r="J74" s="5">
        <f t="shared" si="4"/>
        <v>5.5045871559633026</v>
      </c>
      <c r="K74" s="5">
        <f t="shared" si="5"/>
        <v>11.009174311926605</v>
      </c>
    </row>
    <row r="75" spans="1:11" s="3" customFormat="1">
      <c r="A75" s="1">
        <v>2013</v>
      </c>
      <c r="B75" s="2" t="s">
        <v>59</v>
      </c>
      <c r="C75" s="2" t="s">
        <v>78</v>
      </c>
      <c r="D75" s="1">
        <v>2</v>
      </c>
      <c r="E75" s="1">
        <v>101</v>
      </c>
      <c r="F75" s="1">
        <v>16</v>
      </c>
      <c r="G75" s="1">
        <v>11</v>
      </c>
      <c r="H75" s="1">
        <v>128</v>
      </c>
      <c r="I75" s="5">
        <f t="shared" si="3"/>
        <v>78.90625</v>
      </c>
      <c r="J75" s="5">
        <f t="shared" si="4"/>
        <v>12.5</v>
      </c>
      <c r="K75" s="5">
        <f t="shared" si="5"/>
        <v>8.59375</v>
      </c>
    </row>
    <row r="76" spans="1:11" s="3" customFormat="1">
      <c r="A76" s="1">
        <v>2013</v>
      </c>
      <c r="B76" s="2" t="s">
        <v>59</v>
      </c>
      <c r="C76" s="2" t="s">
        <v>78</v>
      </c>
      <c r="D76" s="1">
        <v>3</v>
      </c>
      <c r="E76" s="1">
        <v>130</v>
      </c>
      <c r="F76" s="1">
        <v>41</v>
      </c>
      <c r="G76" s="1">
        <v>22</v>
      </c>
      <c r="H76" s="1">
        <v>193</v>
      </c>
      <c r="I76" s="5">
        <f t="shared" si="3"/>
        <v>67.357512953367873</v>
      </c>
      <c r="J76" s="5">
        <f t="shared" si="4"/>
        <v>21.243523316062177</v>
      </c>
      <c r="K76" s="5">
        <f t="shared" si="5"/>
        <v>11.398963730569948</v>
      </c>
    </row>
    <row r="77" spans="1:11" s="3" customFormat="1">
      <c r="A77" s="1">
        <v>2013</v>
      </c>
      <c r="B77" s="2" t="s">
        <v>59</v>
      </c>
      <c r="C77" s="2" t="s">
        <v>78</v>
      </c>
      <c r="D77" s="1">
        <v>4</v>
      </c>
      <c r="E77" s="1">
        <v>99</v>
      </c>
      <c r="F77" s="1">
        <v>17</v>
      </c>
      <c r="G77" s="1">
        <v>20</v>
      </c>
      <c r="H77" s="1">
        <v>136</v>
      </c>
      <c r="I77" s="5">
        <f t="shared" si="3"/>
        <v>72.794117647058826</v>
      </c>
      <c r="J77" s="5">
        <f t="shared" si="4"/>
        <v>12.5</v>
      </c>
      <c r="K77" s="5">
        <f t="shared" si="5"/>
        <v>14.705882352941176</v>
      </c>
    </row>
    <row r="78" spans="1:11" s="3" customFormat="1">
      <c r="A78" s="1">
        <v>2013</v>
      </c>
      <c r="B78" s="2" t="s">
        <v>59</v>
      </c>
      <c r="C78" s="2" t="s">
        <v>79</v>
      </c>
      <c r="D78" s="1">
        <v>1</v>
      </c>
      <c r="E78" s="1">
        <v>76</v>
      </c>
      <c r="F78" s="1">
        <v>4</v>
      </c>
      <c r="G78" s="1">
        <v>13</v>
      </c>
      <c r="H78" s="1">
        <v>93</v>
      </c>
      <c r="I78" s="5">
        <f t="shared" si="3"/>
        <v>81.72043010752688</v>
      </c>
      <c r="J78" s="5">
        <f t="shared" si="4"/>
        <v>4.301075268817204</v>
      </c>
      <c r="K78" s="5">
        <f t="shared" si="5"/>
        <v>13.978494623655914</v>
      </c>
    </row>
    <row r="79" spans="1:11" s="3" customFormat="1">
      <c r="A79" s="1">
        <v>2013</v>
      </c>
      <c r="B79" s="2" t="s">
        <v>59</v>
      </c>
      <c r="C79" s="2" t="s">
        <v>79</v>
      </c>
      <c r="D79" s="1">
        <v>2</v>
      </c>
      <c r="E79" s="1">
        <v>60</v>
      </c>
      <c r="F79" s="1">
        <v>18</v>
      </c>
      <c r="G79" s="1">
        <v>6</v>
      </c>
      <c r="H79" s="1">
        <v>84</v>
      </c>
      <c r="I79" s="5">
        <f t="shared" si="3"/>
        <v>71.428571428571431</v>
      </c>
      <c r="J79" s="5">
        <f t="shared" si="4"/>
        <v>21.428571428571427</v>
      </c>
      <c r="K79" s="5">
        <f t="shared" si="5"/>
        <v>7.1428571428571432</v>
      </c>
    </row>
    <row r="80" spans="1:11" s="3" customFormat="1">
      <c r="A80" s="1">
        <v>2013</v>
      </c>
      <c r="B80" s="2" t="s">
        <v>59</v>
      </c>
      <c r="C80" s="2" t="s">
        <v>79</v>
      </c>
      <c r="D80" s="1">
        <v>3</v>
      </c>
      <c r="E80" s="1">
        <v>74</v>
      </c>
      <c r="F80" s="1">
        <v>11</v>
      </c>
      <c r="G80" s="1">
        <v>5</v>
      </c>
      <c r="H80" s="1">
        <v>90</v>
      </c>
      <c r="I80" s="5">
        <f t="shared" si="3"/>
        <v>82.222222222222229</v>
      </c>
      <c r="J80" s="5">
        <f t="shared" si="4"/>
        <v>12.222222222222221</v>
      </c>
      <c r="K80" s="5">
        <f t="shared" si="5"/>
        <v>5.5555555555555554</v>
      </c>
    </row>
    <row r="81" spans="1:11" s="3" customFormat="1">
      <c r="A81" s="1">
        <v>2013</v>
      </c>
      <c r="B81" s="2" t="s">
        <v>59</v>
      </c>
      <c r="C81" s="2" t="s">
        <v>79</v>
      </c>
      <c r="D81" s="1">
        <v>4</v>
      </c>
      <c r="E81" s="1">
        <v>43</v>
      </c>
      <c r="F81" s="1">
        <v>6</v>
      </c>
      <c r="G81" s="1">
        <v>32</v>
      </c>
      <c r="H81" s="1">
        <v>81</v>
      </c>
      <c r="I81" s="5">
        <f t="shared" si="3"/>
        <v>53.086419753086417</v>
      </c>
      <c r="J81" s="5">
        <f t="shared" si="4"/>
        <v>7.4074074074074074</v>
      </c>
      <c r="K81" s="5">
        <f t="shared" si="5"/>
        <v>39.506172839506171</v>
      </c>
    </row>
    <row r="82" spans="1:11" s="3" customFormat="1">
      <c r="A82" s="1">
        <v>2013</v>
      </c>
      <c r="B82" s="2" t="s">
        <v>59</v>
      </c>
      <c r="C82" s="2" t="s">
        <v>80</v>
      </c>
      <c r="D82" s="1">
        <v>1</v>
      </c>
      <c r="E82" s="1">
        <v>138</v>
      </c>
      <c r="F82" s="1">
        <v>8</v>
      </c>
      <c r="G82" s="1">
        <v>11</v>
      </c>
      <c r="H82" s="1">
        <v>157</v>
      </c>
      <c r="I82" s="5">
        <f t="shared" si="3"/>
        <v>87.898089171974519</v>
      </c>
      <c r="J82" s="5">
        <f t="shared" si="4"/>
        <v>5.0955414012738851</v>
      </c>
      <c r="K82" s="5">
        <f t="shared" si="5"/>
        <v>7.0063694267515926</v>
      </c>
    </row>
    <row r="83" spans="1:11" s="3" customFormat="1">
      <c r="A83" s="1">
        <v>2013</v>
      </c>
      <c r="B83" s="2" t="s">
        <v>59</v>
      </c>
      <c r="C83" s="2" t="s">
        <v>80</v>
      </c>
      <c r="D83" s="1">
        <v>2</v>
      </c>
      <c r="E83" s="1">
        <v>149</v>
      </c>
      <c r="F83" s="1">
        <v>22</v>
      </c>
      <c r="G83" s="1">
        <v>12</v>
      </c>
      <c r="H83" s="1">
        <v>183</v>
      </c>
      <c r="I83" s="5">
        <f t="shared" si="3"/>
        <v>81.420765027322403</v>
      </c>
      <c r="J83" s="5">
        <f t="shared" si="4"/>
        <v>12.021857923497267</v>
      </c>
      <c r="K83" s="5">
        <f t="shared" si="5"/>
        <v>6.557377049180328</v>
      </c>
    </row>
    <row r="84" spans="1:11" s="3" customFormat="1">
      <c r="A84" s="1">
        <v>2013</v>
      </c>
      <c r="B84" s="2" t="s">
        <v>59</v>
      </c>
      <c r="C84" s="2" t="s">
        <v>80</v>
      </c>
      <c r="D84" s="1">
        <v>3</v>
      </c>
      <c r="E84" s="1">
        <v>161</v>
      </c>
      <c r="F84" s="1">
        <v>30</v>
      </c>
      <c r="G84" s="1">
        <v>18</v>
      </c>
      <c r="H84" s="1">
        <v>209</v>
      </c>
      <c r="I84" s="5">
        <f t="shared" si="3"/>
        <v>77.033492822966508</v>
      </c>
      <c r="J84" s="5">
        <f t="shared" si="4"/>
        <v>14.354066985645932</v>
      </c>
      <c r="K84" s="5">
        <f t="shared" si="5"/>
        <v>8.6124401913875595</v>
      </c>
    </row>
    <row r="85" spans="1:11" s="3" customFormat="1">
      <c r="A85" s="1">
        <v>2013</v>
      </c>
      <c r="B85" s="2" t="s">
        <v>59</v>
      </c>
      <c r="C85" s="2" t="s">
        <v>80</v>
      </c>
      <c r="D85" s="1">
        <v>4</v>
      </c>
      <c r="E85" s="1">
        <v>56</v>
      </c>
      <c r="F85" s="1">
        <v>14</v>
      </c>
      <c r="G85" s="1">
        <v>25</v>
      </c>
      <c r="H85" s="1">
        <v>95</v>
      </c>
      <c r="I85" s="5">
        <f t="shared" si="3"/>
        <v>58.94736842105263</v>
      </c>
      <c r="J85" s="5">
        <f t="shared" si="4"/>
        <v>14.736842105263158</v>
      </c>
      <c r="K85" s="5">
        <f t="shared" si="5"/>
        <v>26.315789473684209</v>
      </c>
    </row>
    <row r="86" spans="1:11" s="3" customFormat="1">
      <c r="A86" s="1">
        <v>2013</v>
      </c>
      <c r="B86" s="2" t="s">
        <v>59</v>
      </c>
      <c r="C86" s="2" t="s">
        <v>81</v>
      </c>
      <c r="D86" s="1">
        <v>1</v>
      </c>
      <c r="E86" s="1">
        <v>71</v>
      </c>
      <c r="F86" s="1">
        <v>8</v>
      </c>
      <c r="G86" s="1">
        <v>27</v>
      </c>
      <c r="H86" s="1">
        <v>106</v>
      </c>
      <c r="I86" s="5">
        <f t="shared" si="3"/>
        <v>66.981132075471692</v>
      </c>
      <c r="J86" s="5">
        <f t="shared" si="4"/>
        <v>7.5471698113207548</v>
      </c>
      <c r="K86" s="5">
        <f t="shared" si="5"/>
        <v>25.471698113207548</v>
      </c>
    </row>
    <row r="87" spans="1:11" s="3" customFormat="1">
      <c r="A87" s="1">
        <v>2013</v>
      </c>
      <c r="B87" s="2" t="s">
        <v>59</v>
      </c>
      <c r="C87" s="2" t="s">
        <v>81</v>
      </c>
      <c r="D87" s="1">
        <v>2</v>
      </c>
      <c r="E87" s="1">
        <v>58</v>
      </c>
      <c r="F87" s="1">
        <v>7</v>
      </c>
      <c r="G87" s="1">
        <v>5</v>
      </c>
      <c r="H87" s="1">
        <v>70</v>
      </c>
      <c r="I87" s="5">
        <f t="shared" si="3"/>
        <v>82.857142857142861</v>
      </c>
      <c r="J87" s="5">
        <f t="shared" si="4"/>
        <v>10</v>
      </c>
      <c r="K87" s="5">
        <f t="shared" si="5"/>
        <v>7.1428571428571432</v>
      </c>
    </row>
    <row r="88" spans="1:11" s="3" customFormat="1">
      <c r="A88" s="1">
        <v>2013</v>
      </c>
      <c r="B88" s="2" t="s">
        <v>59</v>
      </c>
      <c r="C88" s="2" t="s">
        <v>81</v>
      </c>
      <c r="D88" s="1">
        <v>3</v>
      </c>
      <c r="E88" s="1">
        <v>91</v>
      </c>
      <c r="F88" s="1">
        <v>10</v>
      </c>
      <c r="G88" s="1">
        <v>10</v>
      </c>
      <c r="H88" s="1">
        <v>111</v>
      </c>
      <c r="I88" s="5">
        <f t="shared" si="3"/>
        <v>81.981981981981988</v>
      </c>
      <c r="J88" s="5">
        <f t="shared" si="4"/>
        <v>9.0090090090090094</v>
      </c>
      <c r="K88" s="5">
        <f t="shared" si="5"/>
        <v>9.0090090090090094</v>
      </c>
    </row>
    <row r="89" spans="1:11" s="3" customFormat="1">
      <c r="A89" s="1">
        <v>2013</v>
      </c>
      <c r="B89" s="2" t="s">
        <v>59</v>
      </c>
      <c r="C89" s="2" t="s">
        <v>81</v>
      </c>
      <c r="D89" s="1">
        <v>4</v>
      </c>
      <c r="E89" s="1">
        <v>90</v>
      </c>
      <c r="F89" s="1">
        <v>19</v>
      </c>
      <c r="G89" s="1">
        <v>22</v>
      </c>
      <c r="H89" s="1">
        <v>131</v>
      </c>
      <c r="I89" s="5">
        <f t="shared" si="3"/>
        <v>68.702290076335885</v>
      </c>
      <c r="J89" s="5">
        <f t="shared" si="4"/>
        <v>14.503816793893129</v>
      </c>
      <c r="K89" s="5">
        <f t="shared" si="5"/>
        <v>16.793893129770993</v>
      </c>
    </row>
    <row r="90" spans="1:11" s="3" customFormat="1">
      <c r="A90" s="1">
        <v>2013</v>
      </c>
      <c r="B90" s="2" t="s">
        <v>59</v>
      </c>
      <c r="C90" s="2" t="s">
        <v>82</v>
      </c>
      <c r="D90" s="1">
        <v>1</v>
      </c>
      <c r="E90" s="1">
        <v>47</v>
      </c>
      <c r="F90" s="1">
        <v>11</v>
      </c>
      <c r="G90" s="1">
        <v>10</v>
      </c>
      <c r="H90" s="1">
        <v>68</v>
      </c>
      <c r="I90" s="5">
        <f t="shared" si="3"/>
        <v>69.117647058823536</v>
      </c>
      <c r="J90" s="5">
        <f t="shared" si="4"/>
        <v>16.176470588235293</v>
      </c>
      <c r="K90" s="5">
        <f t="shared" si="5"/>
        <v>14.705882352941176</v>
      </c>
    </row>
    <row r="91" spans="1:11" s="3" customFormat="1">
      <c r="A91" s="1">
        <v>2013</v>
      </c>
      <c r="B91" s="2" t="s">
        <v>59</v>
      </c>
      <c r="C91" s="2" t="s">
        <v>82</v>
      </c>
      <c r="D91" s="1">
        <v>2</v>
      </c>
      <c r="E91" s="1">
        <v>21</v>
      </c>
      <c r="F91" s="1">
        <v>14</v>
      </c>
      <c r="G91" s="1">
        <v>13</v>
      </c>
      <c r="H91" s="1">
        <v>48</v>
      </c>
      <c r="I91" s="5">
        <f t="shared" si="3"/>
        <v>43.75</v>
      </c>
      <c r="J91" s="5">
        <f t="shared" si="4"/>
        <v>29.166666666666668</v>
      </c>
      <c r="K91" s="5">
        <f t="shared" si="5"/>
        <v>27.083333333333332</v>
      </c>
    </row>
    <row r="92" spans="1:11" s="3" customFormat="1">
      <c r="A92" s="1">
        <v>2013</v>
      </c>
      <c r="B92" s="2" t="s">
        <v>59</v>
      </c>
      <c r="C92" s="2" t="s">
        <v>82</v>
      </c>
      <c r="D92" s="1">
        <v>3</v>
      </c>
      <c r="E92" s="1">
        <v>53</v>
      </c>
      <c r="F92" s="1">
        <v>19</v>
      </c>
      <c r="G92" s="1">
        <v>9</v>
      </c>
      <c r="H92" s="1">
        <v>81</v>
      </c>
      <c r="I92" s="5">
        <f t="shared" si="3"/>
        <v>65.432098765432102</v>
      </c>
      <c r="J92" s="5">
        <f t="shared" si="4"/>
        <v>23.456790123456791</v>
      </c>
      <c r="K92" s="5">
        <f t="shared" si="5"/>
        <v>11.111111111111111</v>
      </c>
    </row>
    <row r="93" spans="1:11" s="3" customFormat="1">
      <c r="A93" s="1">
        <v>2013</v>
      </c>
      <c r="B93" s="2" t="s">
        <v>59</v>
      </c>
      <c r="C93" s="2" t="s">
        <v>82</v>
      </c>
      <c r="D93" s="1">
        <v>4</v>
      </c>
      <c r="E93" s="1">
        <v>37</v>
      </c>
      <c r="F93" s="1">
        <v>19</v>
      </c>
      <c r="G93" s="1">
        <v>12</v>
      </c>
      <c r="H93" s="1">
        <v>68</v>
      </c>
      <c r="I93" s="5">
        <f t="shared" si="3"/>
        <v>54.411764705882355</v>
      </c>
      <c r="J93" s="5">
        <f t="shared" si="4"/>
        <v>27.941176470588236</v>
      </c>
      <c r="K93" s="5">
        <f t="shared" si="5"/>
        <v>17.647058823529413</v>
      </c>
    </row>
    <row r="94" spans="1:11" s="3" customFormat="1">
      <c r="A94" s="1">
        <v>2013</v>
      </c>
      <c r="B94" s="2" t="s">
        <v>59</v>
      </c>
      <c r="C94" s="2" t="s">
        <v>83</v>
      </c>
      <c r="D94" s="1">
        <v>1</v>
      </c>
      <c r="E94" s="1">
        <v>139</v>
      </c>
      <c r="F94" s="1">
        <v>13</v>
      </c>
      <c r="G94" s="1">
        <v>18</v>
      </c>
      <c r="H94" s="1">
        <v>170</v>
      </c>
      <c r="I94" s="5">
        <f t="shared" si="3"/>
        <v>81.764705882352942</v>
      </c>
      <c r="J94" s="5">
        <f t="shared" si="4"/>
        <v>7.6470588235294121</v>
      </c>
      <c r="K94" s="5">
        <f t="shared" si="5"/>
        <v>10.588235294117647</v>
      </c>
    </row>
    <row r="95" spans="1:11" s="3" customFormat="1">
      <c r="A95" s="1">
        <v>2013</v>
      </c>
      <c r="B95" s="2" t="s">
        <v>59</v>
      </c>
      <c r="C95" s="2" t="s">
        <v>83</v>
      </c>
      <c r="D95" s="1">
        <v>2</v>
      </c>
      <c r="E95" s="1">
        <v>143</v>
      </c>
      <c r="F95" s="1">
        <v>15</v>
      </c>
      <c r="G95" s="1">
        <v>10</v>
      </c>
      <c r="H95" s="1">
        <v>168</v>
      </c>
      <c r="I95" s="5">
        <f t="shared" si="3"/>
        <v>85.11904761904762</v>
      </c>
      <c r="J95" s="5">
        <f t="shared" si="4"/>
        <v>8.9285714285714288</v>
      </c>
      <c r="K95" s="5">
        <f t="shared" si="5"/>
        <v>5.9523809523809526</v>
      </c>
    </row>
    <row r="96" spans="1:11" s="3" customFormat="1">
      <c r="A96" s="1">
        <v>2013</v>
      </c>
      <c r="B96" s="2" t="s">
        <v>59</v>
      </c>
      <c r="C96" s="2" t="s">
        <v>83</v>
      </c>
      <c r="D96" s="1">
        <v>3</v>
      </c>
      <c r="E96" s="1">
        <v>104</v>
      </c>
      <c r="F96" s="1">
        <v>14</v>
      </c>
      <c r="G96" s="1">
        <v>15</v>
      </c>
      <c r="H96" s="1">
        <v>133</v>
      </c>
      <c r="I96" s="5">
        <f t="shared" si="3"/>
        <v>78.195488721804509</v>
      </c>
      <c r="J96" s="5">
        <f t="shared" si="4"/>
        <v>10.526315789473685</v>
      </c>
      <c r="K96" s="5">
        <f t="shared" si="5"/>
        <v>11.278195488721805</v>
      </c>
    </row>
    <row r="97" spans="1:11" s="3" customFormat="1">
      <c r="A97" s="1">
        <v>2013</v>
      </c>
      <c r="B97" s="2" t="s">
        <v>59</v>
      </c>
      <c r="C97" s="2" t="s">
        <v>83</v>
      </c>
      <c r="D97" s="1">
        <v>4</v>
      </c>
      <c r="E97" s="1">
        <v>119</v>
      </c>
      <c r="F97" s="1">
        <v>35</v>
      </c>
      <c r="G97" s="1">
        <v>31</v>
      </c>
      <c r="H97" s="1">
        <v>185</v>
      </c>
      <c r="I97" s="5">
        <f t="shared" si="3"/>
        <v>64.324324324324323</v>
      </c>
      <c r="J97" s="5">
        <f t="shared" si="4"/>
        <v>18.918918918918919</v>
      </c>
      <c r="K97" s="5">
        <f t="shared" si="5"/>
        <v>16.756756756756758</v>
      </c>
    </row>
    <row r="98" spans="1:11" s="3" customFormat="1">
      <c r="A98" s="1">
        <v>2013</v>
      </c>
      <c r="B98" s="2" t="s">
        <v>59</v>
      </c>
      <c r="C98" s="2" t="s">
        <v>84</v>
      </c>
      <c r="D98" s="1">
        <v>1</v>
      </c>
      <c r="E98" s="1">
        <v>1</v>
      </c>
      <c r="F98" s="1">
        <v>0</v>
      </c>
      <c r="G98" s="1">
        <v>0</v>
      </c>
      <c r="H98" s="1">
        <v>1</v>
      </c>
      <c r="I98" s="5">
        <f t="shared" si="3"/>
        <v>100</v>
      </c>
      <c r="J98" s="5">
        <f t="shared" si="4"/>
        <v>0</v>
      </c>
      <c r="K98" s="5">
        <f t="shared" si="5"/>
        <v>0</v>
      </c>
    </row>
    <row r="99" spans="1:11" s="3" customFormat="1">
      <c r="A99" s="1">
        <v>2013</v>
      </c>
      <c r="B99" s="2" t="s">
        <v>59</v>
      </c>
      <c r="C99" s="2" t="s">
        <v>84</v>
      </c>
      <c r="D99" s="1">
        <v>2</v>
      </c>
      <c r="E99" s="1">
        <v>4</v>
      </c>
      <c r="F99" s="1">
        <v>0</v>
      </c>
      <c r="G99" s="1">
        <v>0</v>
      </c>
      <c r="H99" s="1">
        <v>4</v>
      </c>
      <c r="I99" s="5">
        <f t="shared" si="3"/>
        <v>100</v>
      </c>
      <c r="J99" s="5">
        <f t="shared" si="4"/>
        <v>0</v>
      </c>
      <c r="K99" s="5">
        <f t="shared" si="5"/>
        <v>0</v>
      </c>
    </row>
    <row r="100" spans="1:11" s="3" customFormat="1">
      <c r="A100" s="1">
        <v>2013</v>
      </c>
      <c r="B100" s="2" t="s">
        <v>59</v>
      </c>
      <c r="C100" s="2" t="s">
        <v>84</v>
      </c>
      <c r="D100" s="1">
        <v>3</v>
      </c>
      <c r="E100" s="1">
        <v>7</v>
      </c>
      <c r="F100" s="1">
        <v>1</v>
      </c>
      <c r="G100" s="1">
        <v>1</v>
      </c>
      <c r="H100" s="1">
        <v>9</v>
      </c>
      <c r="I100" s="5">
        <f t="shared" si="3"/>
        <v>77.777777777777771</v>
      </c>
      <c r="J100" s="5">
        <f t="shared" si="4"/>
        <v>11.111111111111111</v>
      </c>
      <c r="K100" s="5">
        <f t="shared" si="5"/>
        <v>11.111111111111111</v>
      </c>
    </row>
    <row r="101" spans="1:11" s="3" customFormat="1">
      <c r="A101" s="1">
        <v>2013</v>
      </c>
      <c r="B101" s="2" t="s">
        <v>59</v>
      </c>
      <c r="C101" s="2" t="s">
        <v>84</v>
      </c>
      <c r="D101" s="1">
        <v>4</v>
      </c>
      <c r="E101" s="1">
        <v>7</v>
      </c>
      <c r="F101" s="1">
        <v>1</v>
      </c>
      <c r="G101" s="1">
        <v>0</v>
      </c>
      <c r="H101" s="1">
        <v>8</v>
      </c>
      <c r="I101" s="5">
        <f t="shared" si="3"/>
        <v>87.5</v>
      </c>
      <c r="J101" s="5">
        <f t="shared" si="4"/>
        <v>12.5</v>
      </c>
      <c r="K101" s="5">
        <f t="shared" si="5"/>
        <v>0</v>
      </c>
    </row>
    <row r="102" spans="1:11" s="3" customFormat="1">
      <c r="A102" s="1">
        <v>2013</v>
      </c>
      <c r="B102" s="2" t="s">
        <v>59</v>
      </c>
      <c r="C102" s="2" t="s">
        <v>85</v>
      </c>
      <c r="D102" s="1">
        <v>1</v>
      </c>
      <c r="E102" s="1">
        <v>129</v>
      </c>
      <c r="F102" s="1">
        <v>14</v>
      </c>
      <c r="G102" s="1">
        <v>30</v>
      </c>
      <c r="H102" s="1">
        <v>173</v>
      </c>
      <c r="I102" s="5">
        <f t="shared" si="3"/>
        <v>74.566473988439313</v>
      </c>
      <c r="J102" s="5">
        <f t="shared" si="4"/>
        <v>8.0924855491329488</v>
      </c>
      <c r="K102" s="5">
        <f t="shared" si="5"/>
        <v>17.341040462427745</v>
      </c>
    </row>
    <row r="103" spans="1:11" s="3" customFormat="1">
      <c r="A103" s="1">
        <v>2013</v>
      </c>
      <c r="B103" s="2" t="s">
        <v>59</v>
      </c>
      <c r="C103" s="2" t="s">
        <v>85</v>
      </c>
      <c r="D103" s="1">
        <v>2</v>
      </c>
      <c r="E103" s="1">
        <v>116</v>
      </c>
      <c r="F103" s="1">
        <v>14</v>
      </c>
      <c r="G103" s="1">
        <v>16</v>
      </c>
      <c r="H103" s="1">
        <v>146</v>
      </c>
      <c r="I103" s="5">
        <f t="shared" si="3"/>
        <v>79.452054794520549</v>
      </c>
      <c r="J103" s="5">
        <f t="shared" si="4"/>
        <v>9.5890410958904102</v>
      </c>
      <c r="K103" s="5">
        <f t="shared" si="5"/>
        <v>10.95890410958904</v>
      </c>
    </row>
    <row r="104" spans="1:11" s="3" customFormat="1">
      <c r="A104" s="1">
        <v>2013</v>
      </c>
      <c r="B104" s="2" t="s">
        <v>59</v>
      </c>
      <c r="C104" s="2" t="s">
        <v>85</v>
      </c>
      <c r="D104" s="1">
        <v>3</v>
      </c>
      <c r="E104" s="1">
        <v>118</v>
      </c>
      <c r="F104" s="1">
        <v>12</v>
      </c>
      <c r="G104" s="1">
        <v>33</v>
      </c>
      <c r="H104" s="1">
        <v>163</v>
      </c>
      <c r="I104" s="5">
        <f t="shared" si="3"/>
        <v>72.392638036809814</v>
      </c>
      <c r="J104" s="5">
        <f t="shared" si="4"/>
        <v>7.3619631901840492</v>
      </c>
      <c r="K104" s="5">
        <f t="shared" si="5"/>
        <v>20.245398773006134</v>
      </c>
    </row>
    <row r="105" spans="1:11" s="3" customFormat="1">
      <c r="A105" s="1">
        <v>2013</v>
      </c>
      <c r="B105" s="2" t="s">
        <v>59</v>
      </c>
      <c r="C105" s="2" t="s">
        <v>85</v>
      </c>
      <c r="D105" s="1">
        <v>4</v>
      </c>
      <c r="E105" s="1">
        <v>168</v>
      </c>
      <c r="F105" s="1">
        <v>39</v>
      </c>
      <c r="G105" s="1">
        <v>51</v>
      </c>
      <c r="H105" s="1">
        <v>258</v>
      </c>
      <c r="I105" s="5">
        <f t="shared" si="3"/>
        <v>65.116279069767444</v>
      </c>
      <c r="J105" s="5">
        <f t="shared" si="4"/>
        <v>15.116279069767442</v>
      </c>
      <c r="K105" s="5">
        <f t="shared" si="5"/>
        <v>19.767441860465116</v>
      </c>
    </row>
    <row r="106" spans="1:11" s="3" customFormat="1">
      <c r="A106" s="1">
        <v>2013</v>
      </c>
      <c r="B106" s="2" t="s">
        <v>59</v>
      </c>
      <c r="C106" s="2" t="s">
        <v>86</v>
      </c>
      <c r="D106" s="1">
        <v>1</v>
      </c>
      <c r="E106" s="1">
        <v>63</v>
      </c>
      <c r="F106" s="1">
        <v>10</v>
      </c>
      <c r="G106" s="1">
        <v>10</v>
      </c>
      <c r="H106" s="1">
        <v>83</v>
      </c>
      <c r="I106" s="5">
        <f t="shared" si="3"/>
        <v>75.903614457831324</v>
      </c>
      <c r="J106" s="5">
        <f t="shared" si="4"/>
        <v>12.048192771084338</v>
      </c>
      <c r="K106" s="5">
        <f t="shared" si="5"/>
        <v>12.048192771084338</v>
      </c>
    </row>
    <row r="107" spans="1:11" s="3" customFormat="1">
      <c r="A107" s="1">
        <v>2013</v>
      </c>
      <c r="B107" s="2" t="s">
        <v>59</v>
      </c>
      <c r="C107" s="2" t="s">
        <v>86</v>
      </c>
      <c r="D107" s="1">
        <v>2</v>
      </c>
      <c r="E107" s="1">
        <v>59</v>
      </c>
      <c r="F107" s="1">
        <v>11</v>
      </c>
      <c r="G107" s="1">
        <v>10</v>
      </c>
      <c r="H107" s="1">
        <v>80</v>
      </c>
      <c r="I107" s="5">
        <f t="shared" si="3"/>
        <v>73.75</v>
      </c>
      <c r="J107" s="5">
        <f t="shared" si="4"/>
        <v>13.75</v>
      </c>
      <c r="K107" s="5">
        <f t="shared" si="5"/>
        <v>12.5</v>
      </c>
    </row>
    <row r="108" spans="1:11" s="3" customFormat="1">
      <c r="A108" s="1">
        <v>2013</v>
      </c>
      <c r="B108" s="2" t="s">
        <v>59</v>
      </c>
      <c r="C108" s="2" t="s">
        <v>86</v>
      </c>
      <c r="D108" s="1">
        <v>3</v>
      </c>
      <c r="E108" s="1">
        <v>39</v>
      </c>
      <c r="F108" s="1">
        <v>8</v>
      </c>
      <c r="G108" s="1">
        <v>12</v>
      </c>
      <c r="H108" s="1">
        <v>59</v>
      </c>
      <c r="I108" s="5">
        <f t="shared" si="3"/>
        <v>66.101694915254242</v>
      </c>
      <c r="J108" s="5">
        <f t="shared" si="4"/>
        <v>13.559322033898304</v>
      </c>
      <c r="K108" s="5">
        <f t="shared" si="5"/>
        <v>20.338983050847457</v>
      </c>
    </row>
    <row r="109" spans="1:11" s="3" customFormat="1">
      <c r="A109" s="1">
        <v>2013</v>
      </c>
      <c r="B109" s="2" t="s">
        <v>59</v>
      </c>
      <c r="C109" s="2" t="s">
        <v>86</v>
      </c>
      <c r="D109" s="1">
        <v>4</v>
      </c>
      <c r="E109" s="1">
        <v>58</v>
      </c>
      <c r="F109" s="1">
        <v>28</v>
      </c>
      <c r="G109" s="1">
        <v>28</v>
      </c>
      <c r="H109" s="1">
        <v>114</v>
      </c>
      <c r="I109" s="5">
        <f t="shared" si="3"/>
        <v>50.877192982456137</v>
      </c>
      <c r="J109" s="5">
        <f t="shared" si="4"/>
        <v>24.561403508771932</v>
      </c>
      <c r="K109" s="5">
        <f t="shared" si="5"/>
        <v>24.561403508771932</v>
      </c>
    </row>
    <row r="110" spans="1:11" s="3" customFormat="1">
      <c r="A110" s="1">
        <v>2013</v>
      </c>
      <c r="B110" s="2" t="s">
        <v>59</v>
      </c>
      <c r="C110" s="2" t="s">
        <v>87</v>
      </c>
      <c r="D110" s="1">
        <v>1</v>
      </c>
      <c r="E110" s="1">
        <v>242</v>
      </c>
      <c r="F110" s="1">
        <v>20</v>
      </c>
      <c r="G110" s="1">
        <v>22</v>
      </c>
      <c r="H110" s="1">
        <v>284</v>
      </c>
      <c r="I110" s="5">
        <f t="shared" si="3"/>
        <v>85.211267605633807</v>
      </c>
      <c r="J110" s="5">
        <f t="shared" si="4"/>
        <v>7.042253521126761</v>
      </c>
      <c r="K110" s="5">
        <f t="shared" si="5"/>
        <v>7.746478873239437</v>
      </c>
    </row>
    <row r="111" spans="1:11" s="3" customFormat="1">
      <c r="A111" s="1">
        <v>2013</v>
      </c>
      <c r="B111" s="2" t="s">
        <v>59</v>
      </c>
      <c r="C111" s="2" t="s">
        <v>87</v>
      </c>
      <c r="D111" s="1">
        <v>2</v>
      </c>
      <c r="E111" s="1">
        <v>247</v>
      </c>
      <c r="F111" s="1">
        <v>34</v>
      </c>
      <c r="G111" s="1">
        <v>23</v>
      </c>
      <c r="H111" s="1">
        <v>304</v>
      </c>
      <c r="I111" s="5">
        <f t="shared" si="3"/>
        <v>81.25</v>
      </c>
      <c r="J111" s="5">
        <f t="shared" si="4"/>
        <v>11.184210526315789</v>
      </c>
      <c r="K111" s="5">
        <f t="shared" si="5"/>
        <v>7.5657894736842106</v>
      </c>
    </row>
    <row r="112" spans="1:11" s="3" customFormat="1">
      <c r="A112" s="1">
        <v>2013</v>
      </c>
      <c r="B112" s="2" t="s">
        <v>59</v>
      </c>
      <c r="C112" s="2" t="s">
        <v>87</v>
      </c>
      <c r="D112" s="1">
        <v>3</v>
      </c>
      <c r="E112" s="1">
        <v>313</v>
      </c>
      <c r="F112" s="1">
        <v>60</v>
      </c>
      <c r="G112" s="1">
        <v>44</v>
      </c>
      <c r="H112" s="1">
        <v>417</v>
      </c>
      <c r="I112" s="5">
        <f t="shared" si="3"/>
        <v>75.059952038369303</v>
      </c>
      <c r="J112" s="5">
        <f t="shared" si="4"/>
        <v>14.388489208633093</v>
      </c>
      <c r="K112" s="5">
        <f t="shared" si="5"/>
        <v>10.551558752997602</v>
      </c>
    </row>
    <row r="113" spans="1:11" s="3" customFormat="1">
      <c r="A113" s="1">
        <v>2013</v>
      </c>
      <c r="B113" s="2" t="s">
        <v>59</v>
      </c>
      <c r="C113" s="2" t="s">
        <v>87</v>
      </c>
      <c r="D113" s="1">
        <v>4</v>
      </c>
      <c r="E113" s="1">
        <v>246</v>
      </c>
      <c r="F113" s="1">
        <v>36</v>
      </c>
      <c r="G113" s="1">
        <v>43</v>
      </c>
      <c r="H113" s="1">
        <v>325</v>
      </c>
      <c r="I113" s="5">
        <f t="shared" si="3"/>
        <v>75.692307692307693</v>
      </c>
      <c r="J113" s="5">
        <f t="shared" si="4"/>
        <v>11.076923076923077</v>
      </c>
      <c r="K113" s="5">
        <f t="shared" si="5"/>
        <v>13.23076923076923</v>
      </c>
    </row>
    <row r="114" spans="1:11" s="3" customFormat="1">
      <c r="A114" s="1">
        <v>2013</v>
      </c>
      <c r="B114" s="2" t="s">
        <v>59</v>
      </c>
      <c r="C114" s="2" t="s">
        <v>88</v>
      </c>
      <c r="D114" s="1">
        <v>1</v>
      </c>
      <c r="E114" s="1">
        <v>60</v>
      </c>
      <c r="F114" s="1">
        <v>12</v>
      </c>
      <c r="G114" s="1">
        <v>20</v>
      </c>
      <c r="H114" s="1">
        <v>92</v>
      </c>
      <c r="I114" s="5">
        <f t="shared" si="3"/>
        <v>65.217391304347828</v>
      </c>
      <c r="J114" s="5">
        <f t="shared" si="4"/>
        <v>13.043478260869565</v>
      </c>
      <c r="K114" s="5">
        <f t="shared" si="5"/>
        <v>21.739130434782609</v>
      </c>
    </row>
    <row r="115" spans="1:11" s="3" customFormat="1">
      <c r="A115" s="1">
        <v>2013</v>
      </c>
      <c r="B115" s="2" t="s">
        <v>59</v>
      </c>
      <c r="C115" s="2" t="s">
        <v>88</v>
      </c>
      <c r="D115" s="1">
        <v>2</v>
      </c>
      <c r="E115" s="1">
        <v>29</v>
      </c>
      <c r="F115" s="1">
        <v>13</v>
      </c>
      <c r="G115" s="1">
        <v>5</v>
      </c>
      <c r="H115" s="1">
        <v>47</v>
      </c>
      <c r="I115" s="5">
        <f t="shared" si="3"/>
        <v>61.702127659574465</v>
      </c>
      <c r="J115" s="5">
        <f t="shared" si="4"/>
        <v>27.659574468085108</v>
      </c>
      <c r="K115" s="5">
        <f t="shared" si="5"/>
        <v>10.638297872340425</v>
      </c>
    </row>
    <row r="116" spans="1:11" s="3" customFormat="1">
      <c r="A116" s="1">
        <v>2013</v>
      </c>
      <c r="B116" s="2" t="s">
        <v>59</v>
      </c>
      <c r="C116" s="2" t="s">
        <v>88</v>
      </c>
      <c r="D116" s="1">
        <v>3</v>
      </c>
      <c r="E116" s="1">
        <v>39</v>
      </c>
      <c r="F116" s="1">
        <v>19</v>
      </c>
      <c r="G116" s="1">
        <v>15</v>
      </c>
      <c r="H116" s="1">
        <v>73</v>
      </c>
      <c r="I116" s="5">
        <f t="shared" si="3"/>
        <v>53.424657534246577</v>
      </c>
      <c r="J116" s="5">
        <f t="shared" si="4"/>
        <v>26.027397260273972</v>
      </c>
      <c r="K116" s="5">
        <f t="shared" si="5"/>
        <v>20.547945205479451</v>
      </c>
    </row>
    <row r="117" spans="1:11" s="3" customFormat="1">
      <c r="A117" s="1">
        <v>2013</v>
      </c>
      <c r="B117" s="2" t="s">
        <v>59</v>
      </c>
      <c r="C117" s="2" t="s">
        <v>88</v>
      </c>
      <c r="D117" s="1">
        <v>4</v>
      </c>
      <c r="E117" s="1">
        <v>15</v>
      </c>
      <c r="F117" s="1">
        <v>17</v>
      </c>
      <c r="G117" s="1">
        <v>4</v>
      </c>
      <c r="H117" s="1">
        <v>36</v>
      </c>
      <c r="I117" s="5">
        <f t="shared" si="3"/>
        <v>41.666666666666664</v>
      </c>
      <c r="J117" s="5">
        <f t="shared" si="4"/>
        <v>47.222222222222221</v>
      </c>
      <c r="K117" s="5">
        <f t="shared" si="5"/>
        <v>11.111111111111111</v>
      </c>
    </row>
    <row r="118" spans="1:11" s="3" customFormat="1">
      <c r="A118" s="1">
        <v>2013</v>
      </c>
      <c r="B118" s="2" t="s">
        <v>59</v>
      </c>
      <c r="C118" s="2" t="s">
        <v>101</v>
      </c>
      <c r="D118" s="1">
        <v>3</v>
      </c>
      <c r="E118" s="1">
        <v>1</v>
      </c>
      <c r="F118" s="1">
        <v>0</v>
      </c>
      <c r="G118" s="1">
        <v>0</v>
      </c>
      <c r="H118" s="1">
        <v>1</v>
      </c>
      <c r="I118" s="5">
        <f t="shared" si="3"/>
        <v>100</v>
      </c>
      <c r="J118" s="5">
        <f t="shared" si="4"/>
        <v>0</v>
      </c>
      <c r="K118" s="5">
        <f t="shared" si="5"/>
        <v>0</v>
      </c>
    </row>
    <row r="119" spans="1:11" s="3" customFormat="1">
      <c r="A119" s="1">
        <v>2013</v>
      </c>
      <c r="B119" s="2" t="s">
        <v>59</v>
      </c>
      <c r="C119" s="2" t="s">
        <v>101</v>
      </c>
      <c r="D119" s="1">
        <v>4</v>
      </c>
      <c r="E119" s="1">
        <v>16</v>
      </c>
      <c r="F119" s="1">
        <v>7</v>
      </c>
      <c r="G119" s="1">
        <v>9</v>
      </c>
      <c r="H119" s="1">
        <v>32</v>
      </c>
      <c r="I119" s="5">
        <f t="shared" si="3"/>
        <v>50</v>
      </c>
      <c r="J119" s="5">
        <f t="shared" si="4"/>
        <v>21.875</v>
      </c>
      <c r="K119" s="5">
        <f t="shared" si="5"/>
        <v>28.125</v>
      </c>
    </row>
    <row r="120" spans="1:11" s="3" customFormat="1">
      <c r="A120" s="1">
        <v>2013</v>
      </c>
      <c r="B120" s="2" t="s">
        <v>59</v>
      </c>
      <c r="C120" s="2" t="s">
        <v>89</v>
      </c>
      <c r="D120" s="1">
        <v>1</v>
      </c>
      <c r="E120" s="1">
        <v>40</v>
      </c>
      <c r="F120" s="1">
        <v>4</v>
      </c>
      <c r="G120" s="1">
        <v>5</v>
      </c>
      <c r="H120" s="1">
        <v>49</v>
      </c>
      <c r="I120" s="5">
        <f t="shared" si="3"/>
        <v>81.632653061224488</v>
      </c>
      <c r="J120" s="5">
        <f t="shared" si="4"/>
        <v>8.1632653061224492</v>
      </c>
      <c r="K120" s="5">
        <f t="shared" si="5"/>
        <v>10.204081632653061</v>
      </c>
    </row>
    <row r="121" spans="1:11" s="3" customFormat="1">
      <c r="A121" s="1">
        <v>2013</v>
      </c>
      <c r="B121" s="2" t="s">
        <v>59</v>
      </c>
      <c r="C121" s="2" t="s">
        <v>89</v>
      </c>
      <c r="D121" s="1">
        <v>2</v>
      </c>
      <c r="E121" s="1">
        <v>42</v>
      </c>
      <c r="F121" s="1">
        <v>3</v>
      </c>
      <c r="G121" s="1">
        <v>7</v>
      </c>
      <c r="H121" s="1">
        <v>52</v>
      </c>
      <c r="I121" s="5">
        <f t="shared" si="3"/>
        <v>80.769230769230774</v>
      </c>
      <c r="J121" s="5">
        <f t="shared" si="4"/>
        <v>5.7692307692307692</v>
      </c>
      <c r="K121" s="5">
        <f t="shared" si="5"/>
        <v>13.461538461538462</v>
      </c>
    </row>
    <row r="122" spans="1:11" s="3" customFormat="1">
      <c r="A122" s="1">
        <v>2013</v>
      </c>
      <c r="B122" s="2" t="s">
        <v>59</v>
      </c>
      <c r="C122" s="2" t="s">
        <v>89</v>
      </c>
      <c r="D122" s="1">
        <v>3</v>
      </c>
      <c r="E122" s="1">
        <v>44</v>
      </c>
      <c r="F122" s="1">
        <v>18</v>
      </c>
      <c r="G122" s="1">
        <v>15</v>
      </c>
      <c r="H122" s="1">
        <v>77</v>
      </c>
      <c r="I122" s="5">
        <f t="shared" si="3"/>
        <v>57.142857142857146</v>
      </c>
      <c r="J122" s="5">
        <f t="shared" si="4"/>
        <v>23.376623376623378</v>
      </c>
      <c r="K122" s="5">
        <f t="shared" si="5"/>
        <v>19.480519480519479</v>
      </c>
    </row>
    <row r="123" spans="1:11" s="3" customFormat="1">
      <c r="A123" s="1">
        <v>2013</v>
      </c>
      <c r="B123" s="2" t="s">
        <v>59</v>
      </c>
      <c r="C123" s="2" t="s">
        <v>89</v>
      </c>
      <c r="D123" s="1">
        <v>4</v>
      </c>
      <c r="E123" s="1">
        <v>77</v>
      </c>
      <c r="F123" s="1">
        <v>26</v>
      </c>
      <c r="G123" s="1">
        <v>27</v>
      </c>
      <c r="H123" s="1">
        <v>130</v>
      </c>
      <c r="I123" s="5">
        <f t="shared" si="3"/>
        <v>59.230769230769234</v>
      </c>
      <c r="J123" s="5">
        <f t="shared" si="4"/>
        <v>20</v>
      </c>
      <c r="K123" s="5">
        <f t="shared" si="5"/>
        <v>20.76923076923077</v>
      </c>
    </row>
    <row r="124" spans="1:11" s="3" customFormat="1">
      <c r="A124" s="1">
        <v>2013</v>
      </c>
      <c r="B124" s="2" t="s">
        <v>59</v>
      </c>
      <c r="C124" s="2" t="s">
        <v>90</v>
      </c>
      <c r="D124" s="1">
        <v>1</v>
      </c>
      <c r="E124" s="1">
        <v>346</v>
      </c>
      <c r="F124" s="1">
        <v>42</v>
      </c>
      <c r="G124" s="1">
        <v>37</v>
      </c>
      <c r="H124" s="1">
        <v>425</v>
      </c>
      <c r="I124" s="5">
        <f t="shared" si="3"/>
        <v>81.411764705882348</v>
      </c>
      <c r="J124" s="5">
        <f t="shared" si="4"/>
        <v>9.882352941176471</v>
      </c>
      <c r="K124" s="5">
        <f t="shared" si="5"/>
        <v>8.7058823529411757</v>
      </c>
    </row>
    <row r="125" spans="1:11" s="3" customFormat="1">
      <c r="A125" s="1">
        <v>2013</v>
      </c>
      <c r="B125" s="2" t="s">
        <v>59</v>
      </c>
      <c r="C125" s="2" t="s">
        <v>90</v>
      </c>
      <c r="D125" s="1">
        <v>2</v>
      </c>
      <c r="E125" s="1">
        <v>265</v>
      </c>
      <c r="F125" s="1">
        <v>59</v>
      </c>
      <c r="G125" s="1">
        <v>53</v>
      </c>
      <c r="H125" s="1">
        <v>377</v>
      </c>
      <c r="I125" s="5">
        <f t="shared" si="3"/>
        <v>70.291777188328908</v>
      </c>
      <c r="J125" s="5">
        <f t="shared" si="4"/>
        <v>15.649867374005305</v>
      </c>
      <c r="K125" s="5">
        <f t="shared" si="5"/>
        <v>14.058355437665783</v>
      </c>
    </row>
    <row r="126" spans="1:11" s="3" customFormat="1">
      <c r="A126" s="1">
        <v>2013</v>
      </c>
      <c r="B126" s="2" t="s">
        <v>59</v>
      </c>
      <c r="C126" s="2" t="s">
        <v>90</v>
      </c>
      <c r="D126" s="1">
        <v>3</v>
      </c>
      <c r="E126" s="1">
        <v>283</v>
      </c>
      <c r="F126" s="1">
        <v>88</v>
      </c>
      <c r="G126" s="1">
        <v>87</v>
      </c>
      <c r="H126" s="1">
        <v>458</v>
      </c>
      <c r="I126" s="5">
        <f t="shared" si="3"/>
        <v>61.790393013100434</v>
      </c>
      <c r="J126" s="5">
        <f t="shared" si="4"/>
        <v>19.213973799126638</v>
      </c>
      <c r="K126" s="5">
        <f t="shared" si="5"/>
        <v>18.995633187772924</v>
      </c>
    </row>
    <row r="127" spans="1:11" s="3" customFormat="1">
      <c r="A127" s="1">
        <v>2013</v>
      </c>
      <c r="B127" s="2" t="s">
        <v>59</v>
      </c>
      <c r="C127" s="2" t="s">
        <v>90</v>
      </c>
      <c r="D127" s="1">
        <v>4</v>
      </c>
      <c r="E127" s="1">
        <v>168</v>
      </c>
      <c r="F127" s="1">
        <v>54</v>
      </c>
      <c r="G127" s="1">
        <v>44</v>
      </c>
      <c r="H127" s="1">
        <v>266</v>
      </c>
      <c r="I127" s="5">
        <f t="shared" si="3"/>
        <v>63.157894736842103</v>
      </c>
      <c r="J127" s="5">
        <f t="shared" si="4"/>
        <v>20.300751879699249</v>
      </c>
      <c r="K127" s="5">
        <f t="shared" si="5"/>
        <v>16.541353383458645</v>
      </c>
    </row>
    <row r="128" spans="1:11" s="3" customFormat="1">
      <c r="A128" s="1">
        <v>2013</v>
      </c>
      <c r="B128" s="2" t="s">
        <v>59</v>
      </c>
      <c r="C128" s="2" t="s">
        <v>91</v>
      </c>
      <c r="D128" s="1">
        <v>1</v>
      </c>
      <c r="E128" s="1">
        <v>44</v>
      </c>
      <c r="F128" s="1">
        <v>13</v>
      </c>
      <c r="G128" s="1">
        <v>11</v>
      </c>
      <c r="H128" s="1">
        <v>68</v>
      </c>
      <c r="I128" s="5">
        <f t="shared" si="3"/>
        <v>64.705882352941174</v>
      </c>
      <c r="J128" s="5">
        <f t="shared" si="4"/>
        <v>19.117647058823529</v>
      </c>
      <c r="K128" s="5">
        <f t="shared" si="5"/>
        <v>16.176470588235293</v>
      </c>
    </row>
    <row r="129" spans="1:11" s="3" customFormat="1">
      <c r="A129" s="1">
        <v>2013</v>
      </c>
      <c r="B129" s="2" t="s">
        <v>59</v>
      </c>
      <c r="C129" s="2" t="s">
        <v>91</v>
      </c>
      <c r="D129" s="1">
        <v>2</v>
      </c>
      <c r="E129" s="1">
        <v>22</v>
      </c>
      <c r="F129" s="1">
        <v>12</v>
      </c>
      <c r="G129" s="1">
        <v>18</v>
      </c>
      <c r="H129" s="1">
        <v>52</v>
      </c>
      <c r="I129" s="5">
        <f t="shared" si="3"/>
        <v>42.307692307692307</v>
      </c>
      <c r="J129" s="5">
        <f t="shared" si="4"/>
        <v>23.076923076923077</v>
      </c>
      <c r="K129" s="5">
        <f t="shared" si="5"/>
        <v>34.615384615384613</v>
      </c>
    </row>
    <row r="130" spans="1:11" s="3" customFormat="1">
      <c r="A130" s="1">
        <v>2013</v>
      </c>
      <c r="B130" s="2" t="s">
        <v>59</v>
      </c>
      <c r="C130" s="2" t="s">
        <v>91</v>
      </c>
      <c r="D130" s="1">
        <v>3</v>
      </c>
      <c r="E130" s="1">
        <v>31</v>
      </c>
      <c r="F130" s="1">
        <v>19</v>
      </c>
      <c r="G130" s="1">
        <v>17</v>
      </c>
      <c r="H130" s="1">
        <v>67</v>
      </c>
      <c r="I130" s="5">
        <f t="shared" ref="I130:I151" si="6">(E130*100)/H130</f>
        <v>46.268656716417908</v>
      </c>
      <c r="J130" s="5">
        <f t="shared" ref="J130:J151" si="7">(F130*100)/H130</f>
        <v>28.35820895522388</v>
      </c>
      <c r="K130" s="5">
        <f t="shared" ref="K130:K151" si="8">(G130*100)/H130</f>
        <v>25.373134328358208</v>
      </c>
    </row>
    <row r="131" spans="1:11" s="3" customFormat="1">
      <c r="A131" s="1">
        <v>2013</v>
      </c>
      <c r="B131" s="2" t="s">
        <v>59</v>
      </c>
      <c r="C131" s="2" t="s">
        <v>91</v>
      </c>
      <c r="D131" s="1">
        <v>4</v>
      </c>
      <c r="E131" s="1">
        <v>31</v>
      </c>
      <c r="F131" s="1">
        <v>22</v>
      </c>
      <c r="G131" s="1">
        <v>8</v>
      </c>
      <c r="H131" s="1">
        <v>61</v>
      </c>
      <c r="I131" s="5">
        <f t="shared" si="6"/>
        <v>50.819672131147541</v>
      </c>
      <c r="J131" s="5">
        <f t="shared" si="7"/>
        <v>36.065573770491802</v>
      </c>
      <c r="K131" s="5">
        <f t="shared" si="8"/>
        <v>13.114754098360656</v>
      </c>
    </row>
    <row r="132" spans="1:11" s="3" customFormat="1">
      <c r="A132" s="1">
        <v>2013</v>
      </c>
      <c r="B132" s="2" t="s">
        <v>59</v>
      </c>
      <c r="C132" s="2" t="s">
        <v>92</v>
      </c>
      <c r="D132" s="1">
        <v>1</v>
      </c>
      <c r="E132" s="1">
        <v>155</v>
      </c>
      <c r="F132" s="1">
        <v>16</v>
      </c>
      <c r="G132" s="1">
        <v>29</v>
      </c>
      <c r="H132" s="1">
        <v>200</v>
      </c>
      <c r="I132" s="5">
        <f t="shared" si="6"/>
        <v>77.5</v>
      </c>
      <c r="J132" s="5">
        <f t="shared" si="7"/>
        <v>8</v>
      </c>
      <c r="K132" s="5">
        <f t="shared" si="8"/>
        <v>14.5</v>
      </c>
    </row>
    <row r="133" spans="1:11" s="3" customFormat="1">
      <c r="A133" s="1">
        <v>2013</v>
      </c>
      <c r="B133" s="2" t="s">
        <v>59</v>
      </c>
      <c r="C133" s="2" t="s">
        <v>92</v>
      </c>
      <c r="D133" s="1">
        <v>2</v>
      </c>
      <c r="E133" s="1">
        <v>154</v>
      </c>
      <c r="F133" s="1">
        <v>22</v>
      </c>
      <c r="G133" s="1">
        <v>21</v>
      </c>
      <c r="H133" s="1">
        <v>197</v>
      </c>
      <c r="I133" s="5">
        <f t="shared" si="6"/>
        <v>78.172588832487307</v>
      </c>
      <c r="J133" s="5">
        <f t="shared" si="7"/>
        <v>11.167512690355331</v>
      </c>
      <c r="K133" s="5">
        <f t="shared" si="8"/>
        <v>10.659898477157361</v>
      </c>
    </row>
    <row r="134" spans="1:11" s="3" customFormat="1">
      <c r="A134" s="1">
        <v>2013</v>
      </c>
      <c r="B134" s="2" t="s">
        <v>59</v>
      </c>
      <c r="C134" s="2" t="s">
        <v>92</v>
      </c>
      <c r="D134" s="1">
        <v>3</v>
      </c>
      <c r="E134" s="1">
        <v>171</v>
      </c>
      <c r="F134" s="1">
        <v>18</v>
      </c>
      <c r="G134" s="1">
        <v>32</v>
      </c>
      <c r="H134" s="1">
        <v>221</v>
      </c>
      <c r="I134" s="5">
        <f t="shared" si="6"/>
        <v>77.375565610859724</v>
      </c>
      <c r="J134" s="5">
        <f t="shared" si="7"/>
        <v>8.1447963800904972</v>
      </c>
      <c r="K134" s="5">
        <f t="shared" si="8"/>
        <v>14.479638009049774</v>
      </c>
    </row>
    <row r="135" spans="1:11" s="3" customFormat="1">
      <c r="A135" s="1">
        <v>2013</v>
      </c>
      <c r="B135" s="2" t="s">
        <v>59</v>
      </c>
      <c r="C135" s="2" t="s">
        <v>92</v>
      </c>
      <c r="D135" s="1">
        <v>4</v>
      </c>
      <c r="E135" s="1">
        <v>151</v>
      </c>
      <c r="F135" s="1">
        <v>33</v>
      </c>
      <c r="G135" s="1">
        <v>47</v>
      </c>
      <c r="H135" s="1">
        <v>231</v>
      </c>
      <c r="I135" s="5">
        <f t="shared" si="6"/>
        <v>65.367965367965368</v>
      </c>
      <c r="J135" s="5">
        <f t="shared" si="7"/>
        <v>14.285714285714286</v>
      </c>
      <c r="K135" s="5">
        <f t="shared" si="8"/>
        <v>20.346320346320347</v>
      </c>
    </row>
    <row r="136" spans="1:11" s="3" customFormat="1">
      <c r="A136" s="1">
        <v>2013</v>
      </c>
      <c r="B136" s="2" t="s">
        <v>59</v>
      </c>
      <c r="C136" s="2" t="s">
        <v>93</v>
      </c>
      <c r="D136" s="1">
        <v>1</v>
      </c>
      <c r="E136" s="1">
        <v>85</v>
      </c>
      <c r="F136" s="1">
        <v>18</v>
      </c>
      <c r="G136" s="1">
        <v>13</v>
      </c>
      <c r="H136" s="1">
        <v>116</v>
      </c>
      <c r="I136" s="5">
        <f t="shared" si="6"/>
        <v>73.275862068965523</v>
      </c>
      <c r="J136" s="5">
        <f t="shared" si="7"/>
        <v>15.517241379310345</v>
      </c>
      <c r="K136" s="5">
        <f t="shared" si="8"/>
        <v>11.206896551724139</v>
      </c>
    </row>
    <row r="137" spans="1:11" s="3" customFormat="1">
      <c r="A137" s="1">
        <v>2013</v>
      </c>
      <c r="B137" s="2" t="s">
        <v>59</v>
      </c>
      <c r="C137" s="2" t="s">
        <v>93</v>
      </c>
      <c r="D137" s="1">
        <v>2</v>
      </c>
      <c r="E137" s="1">
        <v>70</v>
      </c>
      <c r="F137" s="1">
        <v>23</v>
      </c>
      <c r="G137" s="1">
        <v>8</v>
      </c>
      <c r="H137" s="1">
        <v>101</v>
      </c>
      <c r="I137" s="5">
        <f t="shared" si="6"/>
        <v>69.306930693069305</v>
      </c>
      <c r="J137" s="5">
        <f t="shared" si="7"/>
        <v>22.772277227722771</v>
      </c>
      <c r="K137" s="5">
        <f t="shared" si="8"/>
        <v>7.9207920792079207</v>
      </c>
    </row>
    <row r="138" spans="1:11" s="3" customFormat="1">
      <c r="A138" s="1">
        <v>2013</v>
      </c>
      <c r="B138" s="2" t="s">
        <v>59</v>
      </c>
      <c r="C138" s="2" t="s">
        <v>93</v>
      </c>
      <c r="D138" s="1">
        <v>3</v>
      </c>
      <c r="E138" s="1">
        <v>69</v>
      </c>
      <c r="F138" s="1">
        <v>26</v>
      </c>
      <c r="G138" s="1">
        <v>18</v>
      </c>
      <c r="H138" s="1">
        <v>113</v>
      </c>
      <c r="I138" s="5">
        <f t="shared" si="6"/>
        <v>61.061946902654867</v>
      </c>
      <c r="J138" s="5">
        <f t="shared" si="7"/>
        <v>23.008849557522122</v>
      </c>
      <c r="K138" s="5">
        <f t="shared" si="8"/>
        <v>15.929203539823009</v>
      </c>
    </row>
    <row r="139" spans="1:11" s="3" customFormat="1">
      <c r="A139" s="1">
        <v>2013</v>
      </c>
      <c r="B139" s="2" t="s">
        <v>59</v>
      </c>
      <c r="C139" s="2" t="s">
        <v>93</v>
      </c>
      <c r="D139" s="1">
        <v>4</v>
      </c>
      <c r="E139" s="1">
        <v>58</v>
      </c>
      <c r="F139" s="1">
        <v>28</v>
      </c>
      <c r="G139" s="1">
        <v>29</v>
      </c>
      <c r="H139" s="1">
        <v>115</v>
      </c>
      <c r="I139" s="5">
        <f t="shared" si="6"/>
        <v>50.434782608695649</v>
      </c>
      <c r="J139" s="5">
        <f t="shared" si="7"/>
        <v>24.347826086956523</v>
      </c>
      <c r="K139" s="5">
        <f t="shared" si="8"/>
        <v>25.217391304347824</v>
      </c>
    </row>
    <row r="140" spans="1:11" s="3" customFormat="1">
      <c r="A140" s="1">
        <v>2013</v>
      </c>
      <c r="B140" s="2" t="s">
        <v>59</v>
      </c>
      <c r="C140" s="2" t="s">
        <v>94</v>
      </c>
      <c r="D140" s="1">
        <v>1</v>
      </c>
      <c r="E140" s="1">
        <v>11</v>
      </c>
      <c r="F140" s="1">
        <v>0</v>
      </c>
      <c r="G140" s="1">
        <v>0</v>
      </c>
      <c r="H140" s="1">
        <v>11</v>
      </c>
      <c r="I140" s="5">
        <f t="shared" si="6"/>
        <v>100</v>
      </c>
      <c r="J140" s="5">
        <f t="shared" si="7"/>
        <v>0</v>
      </c>
      <c r="K140" s="5">
        <f t="shared" si="8"/>
        <v>0</v>
      </c>
    </row>
    <row r="141" spans="1:11" s="3" customFormat="1">
      <c r="A141" s="1">
        <v>2013</v>
      </c>
      <c r="B141" s="2" t="s">
        <v>59</v>
      </c>
      <c r="C141" s="2" t="s">
        <v>94</v>
      </c>
      <c r="D141" s="1">
        <v>2</v>
      </c>
      <c r="E141" s="1">
        <v>25</v>
      </c>
      <c r="F141" s="1">
        <v>2</v>
      </c>
      <c r="G141" s="1">
        <v>2</v>
      </c>
      <c r="H141" s="1">
        <v>29</v>
      </c>
      <c r="I141" s="5">
        <f t="shared" si="6"/>
        <v>86.206896551724142</v>
      </c>
      <c r="J141" s="5">
        <f t="shared" si="7"/>
        <v>6.8965517241379306</v>
      </c>
      <c r="K141" s="5">
        <f t="shared" si="8"/>
        <v>6.8965517241379306</v>
      </c>
    </row>
    <row r="142" spans="1:11" s="3" customFormat="1">
      <c r="A142" s="1">
        <v>2013</v>
      </c>
      <c r="B142" s="2" t="s">
        <v>59</v>
      </c>
      <c r="C142" s="2" t="s">
        <v>94</v>
      </c>
      <c r="D142" s="1">
        <v>3</v>
      </c>
      <c r="E142" s="1">
        <v>9</v>
      </c>
      <c r="F142" s="1">
        <v>1</v>
      </c>
      <c r="G142" s="1">
        <v>1</v>
      </c>
      <c r="H142" s="1">
        <v>11</v>
      </c>
      <c r="I142" s="5">
        <f t="shared" si="6"/>
        <v>81.818181818181813</v>
      </c>
      <c r="J142" s="5">
        <f t="shared" si="7"/>
        <v>9.0909090909090917</v>
      </c>
      <c r="K142" s="5">
        <f t="shared" si="8"/>
        <v>9.0909090909090917</v>
      </c>
    </row>
    <row r="143" spans="1:11" s="3" customFormat="1">
      <c r="A143" s="1">
        <v>2013</v>
      </c>
      <c r="B143" s="2" t="s">
        <v>59</v>
      </c>
      <c r="C143" s="2" t="s">
        <v>94</v>
      </c>
      <c r="D143" s="1">
        <v>4</v>
      </c>
      <c r="E143" s="1">
        <v>25</v>
      </c>
      <c r="F143" s="1">
        <v>4</v>
      </c>
      <c r="G143" s="1">
        <v>6</v>
      </c>
      <c r="H143" s="1">
        <v>35</v>
      </c>
      <c r="I143" s="5">
        <f t="shared" si="6"/>
        <v>71.428571428571431</v>
      </c>
      <c r="J143" s="5">
        <f t="shared" si="7"/>
        <v>11.428571428571429</v>
      </c>
      <c r="K143" s="5">
        <f t="shared" si="8"/>
        <v>17.142857142857142</v>
      </c>
    </row>
    <row r="144" spans="1:11" s="3" customFormat="1">
      <c r="A144" s="1">
        <v>2013</v>
      </c>
      <c r="B144" s="2" t="s">
        <v>59</v>
      </c>
      <c r="C144" s="2" t="s">
        <v>95</v>
      </c>
      <c r="D144" s="1">
        <v>1</v>
      </c>
      <c r="E144" s="1">
        <v>83</v>
      </c>
      <c r="F144" s="1">
        <v>23</v>
      </c>
      <c r="G144" s="1">
        <v>8</v>
      </c>
      <c r="H144" s="1">
        <v>114</v>
      </c>
      <c r="I144" s="5">
        <f t="shared" si="6"/>
        <v>72.807017543859644</v>
      </c>
      <c r="J144" s="5">
        <f t="shared" si="7"/>
        <v>20.17543859649123</v>
      </c>
      <c r="K144" s="5">
        <f t="shared" si="8"/>
        <v>7.0175438596491224</v>
      </c>
    </row>
    <row r="145" spans="1:11" s="3" customFormat="1">
      <c r="A145" s="1">
        <v>2013</v>
      </c>
      <c r="B145" s="2" t="s">
        <v>59</v>
      </c>
      <c r="C145" s="2" t="s">
        <v>95</v>
      </c>
      <c r="D145" s="1">
        <v>2</v>
      </c>
      <c r="E145" s="1">
        <v>61</v>
      </c>
      <c r="F145" s="1">
        <v>22</v>
      </c>
      <c r="G145" s="1">
        <v>9</v>
      </c>
      <c r="H145" s="1">
        <v>92</v>
      </c>
      <c r="I145" s="5">
        <f t="shared" si="6"/>
        <v>66.304347826086953</v>
      </c>
      <c r="J145" s="5">
        <f t="shared" si="7"/>
        <v>23.913043478260871</v>
      </c>
      <c r="K145" s="5">
        <f t="shared" si="8"/>
        <v>9.7826086956521738</v>
      </c>
    </row>
    <row r="146" spans="1:11" s="3" customFormat="1">
      <c r="A146" s="1">
        <v>2013</v>
      </c>
      <c r="B146" s="2" t="s">
        <v>59</v>
      </c>
      <c r="C146" s="2" t="s">
        <v>95</v>
      </c>
      <c r="D146" s="1">
        <v>3</v>
      </c>
      <c r="E146" s="1">
        <v>53</v>
      </c>
      <c r="F146" s="1">
        <v>32</v>
      </c>
      <c r="G146" s="1">
        <v>11</v>
      </c>
      <c r="H146" s="1">
        <v>96</v>
      </c>
      <c r="I146" s="5">
        <f t="shared" si="6"/>
        <v>55.208333333333336</v>
      </c>
      <c r="J146" s="5">
        <f t="shared" si="7"/>
        <v>33.333333333333336</v>
      </c>
      <c r="K146" s="5">
        <f t="shared" si="8"/>
        <v>11.458333333333334</v>
      </c>
    </row>
    <row r="147" spans="1:11" s="3" customFormat="1">
      <c r="A147" s="1">
        <v>2013</v>
      </c>
      <c r="B147" s="2" t="s">
        <v>59</v>
      </c>
      <c r="C147" s="2" t="s">
        <v>95</v>
      </c>
      <c r="D147" s="1">
        <v>4</v>
      </c>
      <c r="E147" s="1">
        <v>48</v>
      </c>
      <c r="F147" s="1">
        <v>18</v>
      </c>
      <c r="G147" s="1">
        <v>11</v>
      </c>
      <c r="H147" s="1">
        <v>77</v>
      </c>
      <c r="I147" s="5">
        <f t="shared" si="6"/>
        <v>62.337662337662337</v>
      </c>
      <c r="J147" s="5">
        <f t="shared" si="7"/>
        <v>23.376623376623378</v>
      </c>
      <c r="K147" s="5">
        <f t="shared" si="8"/>
        <v>14.285714285714286</v>
      </c>
    </row>
    <row r="148" spans="1:11" s="3" customFormat="1">
      <c r="A148" s="1">
        <v>2013</v>
      </c>
      <c r="B148" s="2" t="s">
        <v>59</v>
      </c>
      <c r="C148" s="2" t="s">
        <v>96</v>
      </c>
      <c r="D148" s="1">
        <v>1</v>
      </c>
      <c r="E148" s="1">
        <v>31</v>
      </c>
      <c r="F148" s="1">
        <v>10</v>
      </c>
      <c r="G148" s="1">
        <v>9</v>
      </c>
      <c r="H148" s="1">
        <v>50</v>
      </c>
      <c r="I148" s="5">
        <f t="shared" si="6"/>
        <v>62</v>
      </c>
      <c r="J148" s="5">
        <f t="shared" si="7"/>
        <v>20</v>
      </c>
      <c r="K148" s="5">
        <f t="shared" si="8"/>
        <v>18</v>
      </c>
    </row>
    <row r="149" spans="1:11" s="3" customFormat="1">
      <c r="A149" s="1">
        <v>2013</v>
      </c>
      <c r="B149" s="2" t="s">
        <v>59</v>
      </c>
      <c r="C149" s="2" t="s">
        <v>96</v>
      </c>
      <c r="D149" s="1">
        <v>2</v>
      </c>
      <c r="E149" s="1">
        <v>12</v>
      </c>
      <c r="F149" s="1">
        <v>8</v>
      </c>
      <c r="G149" s="1">
        <v>8</v>
      </c>
      <c r="H149" s="1">
        <v>28</v>
      </c>
      <c r="I149" s="5">
        <f t="shared" si="6"/>
        <v>42.857142857142854</v>
      </c>
      <c r="J149" s="5">
        <f t="shared" si="7"/>
        <v>28.571428571428573</v>
      </c>
      <c r="K149" s="5">
        <f t="shared" si="8"/>
        <v>28.571428571428573</v>
      </c>
    </row>
    <row r="150" spans="1:11" s="3" customFormat="1">
      <c r="A150" s="1">
        <v>2013</v>
      </c>
      <c r="B150" s="2" t="s">
        <v>59</v>
      </c>
      <c r="C150" s="2" t="s">
        <v>96</v>
      </c>
      <c r="D150" s="1">
        <v>3</v>
      </c>
      <c r="E150" s="1">
        <v>8</v>
      </c>
      <c r="F150" s="1">
        <v>9</v>
      </c>
      <c r="G150" s="1">
        <v>4</v>
      </c>
      <c r="H150" s="1">
        <v>21</v>
      </c>
      <c r="I150" s="5">
        <f t="shared" si="6"/>
        <v>38.095238095238095</v>
      </c>
      <c r="J150" s="5">
        <f t="shared" si="7"/>
        <v>42.857142857142854</v>
      </c>
      <c r="K150" s="5">
        <f t="shared" si="8"/>
        <v>19.047619047619047</v>
      </c>
    </row>
    <row r="151" spans="1:11" s="3" customFormat="1">
      <c r="A151" s="1">
        <v>2013</v>
      </c>
      <c r="B151" s="2" t="s">
        <v>59</v>
      </c>
      <c r="C151" s="2" t="s">
        <v>96</v>
      </c>
      <c r="D151" s="1">
        <v>4</v>
      </c>
      <c r="E151" s="1">
        <v>15</v>
      </c>
      <c r="F151" s="1">
        <v>11</v>
      </c>
      <c r="G151" s="1">
        <v>9</v>
      </c>
      <c r="H151" s="1">
        <v>35</v>
      </c>
      <c r="I151" s="5">
        <f t="shared" si="6"/>
        <v>42.857142857142854</v>
      </c>
      <c r="J151" s="5">
        <f t="shared" si="7"/>
        <v>31.428571428571427</v>
      </c>
      <c r="K151" s="5">
        <f t="shared" si="8"/>
        <v>25.714285714285715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zoomScale="50" zoomScaleNormal="50" zoomScalePageLayoutView="50" workbookViewId="0">
      <selection activeCell="E32" sqref="E32:K32"/>
    </sheetView>
  </sheetViews>
  <sheetFormatPr baseColWidth="10" defaultColWidth="11.5" defaultRowHeight="14" x14ac:dyDescent="0"/>
  <cols>
    <col min="3" max="3" width="37.664062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62</v>
      </c>
      <c r="D2" s="1">
        <v>1</v>
      </c>
      <c r="E2" s="1">
        <v>327</v>
      </c>
      <c r="F2" s="1">
        <v>39</v>
      </c>
      <c r="G2" s="1">
        <v>49</v>
      </c>
      <c r="H2" s="1">
        <v>415</v>
      </c>
      <c r="I2" s="13">
        <v>78.795180722891573</v>
      </c>
      <c r="J2" s="13">
        <v>9.3975903614457827</v>
      </c>
      <c r="K2" s="13">
        <v>11.80722891566265</v>
      </c>
    </row>
    <row r="3" spans="1:11" s="3" customFormat="1">
      <c r="A3" s="1">
        <v>2011</v>
      </c>
      <c r="B3" s="2" t="s">
        <v>59</v>
      </c>
      <c r="C3" s="2" t="s">
        <v>62</v>
      </c>
      <c r="D3" s="1">
        <v>2</v>
      </c>
      <c r="E3" s="1">
        <v>234</v>
      </c>
      <c r="F3" s="1">
        <v>48</v>
      </c>
      <c r="G3" s="1">
        <v>30</v>
      </c>
      <c r="H3" s="1">
        <v>312</v>
      </c>
      <c r="I3" s="13">
        <v>75</v>
      </c>
      <c r="J3" s="13">
        <v>15.384615384615385</v>
      </c>
      <c r="K3" s="13">
        <v>9.615384615384615</v>
      </c>
    </row>
    <row r="4" spans="1:11" s="14" customFormat="1">
      <c r="A4" s="15"/>
      <c r="B4" s="16"/>
      <c r="C4" s="19" t="s">
        <v>7</v>
      </c>
      <c r="D4" s="15"/>
      <c r="E4" s="15">
        <f>SUM(E2:E3)</f>
        <v>561</v>
      </c>
      <c r="F4" s="15">
        <f>SUM(F2:F3)</f>
        <v>87</v>
      </c>
      <c r="G4" s="15">
        <f>SUM(G2:G3)</f>
        <v>79</v>
      </c>
      <c r="H4" s="15">
        <f>SUM(H2:H3)</f>
        <v>727</v>
      </c>
      <c r="I4" s="13">
        <v>75</v>
      </c>
      <c r="J4" s="13">
        <v>15.384615384615385</v>
      </c>
      <c r="K4" s="13">
        <v>9.615384615384615</v>
      </c>
    </row>
    <row r="5" spans="1:11">
      <c r="I5" s="18"/>
      <c r="J5" s="18"/>
      <c r="K5" s="18"/>
    </row>
    <row r="6" spans="1:11" s="3" customFormat="1">
      <c r="A6" s="1">
        <v>2012</v>
      </c>
      <c r="B6" s="2" t="s">
        <v>59</v>
      </c>
      <c r="C6" s="2" t="s">
        <v>62</v>
      </c>
      <c r="D6" s="1">
        <v>1</v>
      </c>
      <c r="E6" s="1">
        <v>324</v>
      </c>
      <c r="F6" s="1">
        <v>48</v>
      </c>
      <c r="G6" s="1">
        <v>40</v>
      </c>
      <c r="H6" s="1">
        <v>412</v>
      </c>
      <c r="I6" s="13">
        <f>(E6*100)/H6</f>
        <v>78.640776699029132</v>
      </c>
      <c r="J6" s="13">
        <f>(F6*100)/H6</f>
        <v>11.650485436893204</v>
      </c>
      <c r="K6" s="13">
        <f>(G6*100)/H6</f>
        <v>9.7087378640776691</v>
      </c>
    </row>
    <row r="7" spans="1:11" s="3" customFormat="1">
      <c r="A7" s="1">
        <v>2012</v>
      </c>
      <c r="B7" s="2" t="s">
        <v>59</v>
      </c>
      <c r="C7" s="2" t="s">
        <v>62</v>
      </c>
      <c r="D7" s="1">
        <v>2</v>
      </c>
      <c r="E7" s="1">
        <v>256</v>
      </c>
      <c r="F7" s="1">
        <v>41</v>
      </c>
      <c r="G7" s="1">
        <v>31</v>
      </c>
      <c r="H7" s="1">
        <v>328</v>
      </c>
      <c r="I7" s="13">
        <f>(E7*100)/H7</f>
        <v>78.048780487804876</v>
      </c>
      <c r="J7" s="13">
        <f>(F7*100)/H7</f>
        <v>12.5</v>
      </c>
      <c r="K7" s="13">
        <f>(G7*100)/H7</f>
        <v>9.4512195121951219</v>
      </c>
    </row>
    <row r="8" spans="1:11" s="3" customFormat="1">
      <c r="A8" s="1">
        <v>2012</v>
      </c>
      <c r="B8" s="2" t="s">
        <v>59</v>
      </c>
      <c r="C8" s="2" t="s">
        <v>62</v>
      </c>
      <c r="D8" s="1">
        <v>3</v>
      </c>
      <c r="E8" s="1">
        <v>246</v>
      </c>
      <c r="F8" s="1">
        <v>59</v>
      </c>
      <c r="G8" s="1">
        <v>33</v>
      </c>
      <c r="H8" s="1">
        <v>338</v>
      </c>
      <c r="I8" s="13">
        <f>(E8*100)/H8</f>
        <v>72.781065088757401</v>
      </c>
      <c r="J8" s="13">
        <f>(F8*100)/H8</f>
        <v>17.45562130177515</v>
      </c>
      <c r="K8" s="13">
        <f>(G8*100)/H8</f>
        <v>9.7633136094674562</v>
      </c>
    </row>
    <row r="9" spans="1:11" s="14" customFormat="1">
      <c r="A9" s="15"/>
      <c r="B9" s="16"/>
      <c r="C9" s="19" t="s">
        <v>8</v>
      </c>
      <c r="D9" s="15"/>
      <c r="E9" s="15">
        <f>SUM(E6:E8)</f>
        <v>826</v>
      </c>
      <c r="F9" s="15">
        <f>SUM(F6:F8)</f>
        <v>148</v>
      </c>
      <c r="G9" s="15">
        <f>SUM(G6:G8)</f>
        <v>104</v>
      </c>
      <c r="H9" s="15">
        <f>SUM(H6:H8)</f>
        <v>1078</v>
      </c>
      <c r="I9" s="13">
        <f>(E9*100)/H9</f>
        <v>76.623376623376629</v>
      </c>
      <c r="J9" s="13">
        <f>(F9*100)/H9</f>
        <v>13.729128014842301</v>
      </c>
      <c r="K9" s="13">
        <f>(G9*100)/H9</f>
        <v>9.6474953617810755</v>
      </c>
    </row>
    <row r="10" spans="1:11">
      <c r="I10" s="18"/>
      <c r="J10" s="18"/>
      <c r="K10" s="18"/>
    </row>
    <row r="11" spans="1:11" s="3" customFormat="1">
      <c r="A11" s="1">
        <v>2013</v>
      </c>
      <c r="B11" s="2" t="s">
        <v>59</v>
      </c>
      <c r="C11" s="2" t="s">
        <v>62</v>
      </c>
      <c r="D11" s="1">
        <v>1</v>
      </c>
      <c r="E11" s="1">
        <v>342</v>
      </c>
      <c r="F11" s="1">
        <v>38</v>
      </c>
      <c r="G11" s="1">
        <v>41</v>
      </c>
      <c r="H11" s="1">
        <v>421</v>
      </c>
      <c r="I11" s="13">
        <f t="shared" ref="I11:I16" si="0">(E11*100)/H11</f>
        <v>81.235154394299286</v>
      </c>
      <c r="J11" s="13">
        <f t="shared" ref="J11:J16" si="1">(F11*100)/H11</f>
        <v>9.026128266033254</v>
      </c>
      <c r="K11" s="13">
        <f t="shared" ref="K11:K16" si="2">(G11*100)/H11</f>
        <v>9.738717339667458</v>
      </c>
    </row>
    <row r="12" spans="1:11" s="3" customFormat="1">
      <c r="A12" s="1">
        <v>2013</v>
      </c>
      <c r="B12" s="2" t="s">
        <v>59</v>
      </c>
      <c r="C12" s="2" t="s">
        <v>62</v>
      </c>
      <c r="D12" s="1">
        <v>2</v>
      </c>
      <c r="E12" s="1">
        <v>239</v>
      </c>
      <c r="F12" s="1">
        <v>47</v>
      </c>
      <c r="G12" s="1">
        <v>40</v>
      </c>
      <c r="H12" s="1">
        <v>326</v>
      </c>
      <c r="I12" s="13">
        <f t="shared" si="0"/>
        <v>73.312883435582819</v>
      </c>
      <c r="J12" s="13">
        <f t="shared" si="1"/>
        <v>14.417177914110429</v>
      </c>
      <c r="K12" s="13">
        <f t="shared" si="2"/>
        <v>12.269938650306749</v>
      </c>
    </row>
    <row r="13" spans="1:11" s="3" customFormat="1">
      <c r="A13" s="1">
        <v>2013</v>
      </c>
      <c r="B13" s="2" t="s">
        <v>59</v>
      </c>
      <c r="C13" s="2" t="s">
        <v>62</v>
      </c>
      <c r="D13" s="1">
        <v>3</v>
      </c>
      <c r="E13" s="1">
        <v>269</v>
      </c>
      <c r="F13" s="1">
        <v>48</v>
      </c>
      <c r="G13" s="1">
        <v>54</v>
      </c>
      <c r="H13" s="1">
        <v>371</v>
      </c>
      <c r="I13" s="13">
        <f t="shared" si="0"/>
        <v>72.506738544474388</v>
      </c>
      <c r="J13" s="13">
        <f t="shared" si="1"/>
        <v>12.938005390835579</v>
      </c>
      <c r="K13" s="13">
        <f t="shared" si="2"/>
        <v>14.555256064690028</v>
      </c>
    </row>
    <row r="14" spans="1:11" s="3" customFormat="1">
      <c r="A14" s="1">
        <v>2013</v>
      </c>
      <c r="B14" s="2" t="s">
        <v>59</v>
      </c>
      <c r="C14" s="2" t="s">
        <v>62</v>
      </c>
      <c r="D14" s="1">
        <v>4</v>
      </c>
      <c r="E14" s="1">
        <v>211</v>
      </c>
      <c r="F14" s="1">
        <v>65</v>
      </c>
      <c r="G14" s="1">
        <v>61</v>
      </c>
      <c r="H14" s="1">
        <v>337</v>
      </c>
      <c r="I14" s="13">
        <f t="shared" si="0"/>
        <v>62.611275964391695</v>
      </c>
      <c r="J14" s="13">
        <f t="shared" si="1"/>
        <v>19.287833827893174</v>
      </c>
      <c r="K14" s="13">
        <f t="shared" si="2"/>
        <v>18.100890207715132</v>
      </c>
    </row>
    <row r="15" spans="1:11" s="3" customFormat="1">
      <c r="A15" s="1">
        <v>2013</v>
      </c>
      <c r="B15" s="2" t="s">
        <v>59</v>
      </c>
      <c r="C15" s="2" t="s">
        <v>62</v>
      </c>
      <c r="D15" s="1">
        <v>5</v>
      </c>
      <c r="E15" s="1">
        <v>21</v>
      </c>
      <c r="F15" s="1">
        <v>7</v>
      </c>
      <c r="G15" s="1">
        <v>36</v>
      </c>
      <c r="H15" s="1">
        <v>64</v>
      </c>
      <c r="I15" s="13">
        <f t="shared" si="0"/>
        <v>32.8125</v>
      </c>
      <c r="J15" s="13">
        <f t="shared" si="1"/>
        <v>10.9375</v>
      </c>
      <c r="K15" s="13">
        <f t="shared" si="2"/>
        <v>56.25</v>
      </c>
    </row>
    <row r="16" spans="1:11" s="14" customFormat="1">
      <c r="A16" s="15"/>
      <c r="B16" s="16"/>
      <c r="C16" s="19" t="s">
        <v>9</v>
      </c>
      <c r="D16" s="15"/>
      <c r="E16" s="15">
        <f>SUM(E11:E15)</f>
        <v>1082</v>
      </c>
      <c r="F16" s="15">
        <f>SUM(F11:F15)</f>
        <v>205</v>
      </c>
      <c r="G16" s="15">
        <f>SUM(G11:G15)</f>
        <v>232</v>
      </c>
      <c r="H16" s="15">
        <f>SUM(H11:H15)</f>
        <v>1519</v>
      </c>
      <c r="I16" s="13">
        <f t="shared" si="0"/>
        <v>71.231073074391048</v>
      </c>
      <c r="J16" s="13">
        <f t="shared" si="1"/>
        <v>13.495720868992759</v>
      </c>
      <c r="K16" s="13">
        <f t="shared" si="2"/>
        <v>15.273206056616194</v>
      </c>
    </row>
    <row r="17" spans="1:11">
      <c r="I17" s="18"/>
      <c r="J17" s="18"/>
      <c r="K17" s="18"/>
    </row>
    <row r="18" spans="1:11" s="3" customFormat="1">
      <c r="A18" s="1">
        <v>2014</v>
      </c>
      <c r="B18" s="2" t="s">
        <v>59</v>
      </c>
      <c r="C18" s="2" t="s">
        <v>62</v>
      </c>
      <c r="D18" s="1">
        <v>1</v>
      </c>
      <c r="E18" s="1">
        <v>2</v>
      </c>
      <c r="F18" s="1">
        <v>0</v>
      </c>
      <c r="G18" s="1">
        <v>50</v>
      </c>
      <c r="H18" s="1">
        <v>52</v>
      </c>
      <c r="I18" s="13">
        <f t="shared" ref="I18:I24" si="3">(E18*100)/H18</f>
        <v>3.8461538461538463</v>
      </c>
      <c r="J18" s="13">
        <f t="shared" ref="J18:J24" si="4">(F18*100)/H18</f>
        <v>0</v>
      </c>
      <c r="K18" s="13">
        <f t="shared" ref="K18:K24" si="5">(G18*100)/H18</f>
        <v>96.15384615384616</v>
      </c>
    </row>
    <row r="19" spans="1:11" s="3" customFormat="1">
      <c r="A19" s="1">
        <v>2014</v>
      </c>
      <c r="B19" s="2" t="s">
        <v>59</v>
      </c>
      <c r="C19" s="2" t="s">
        <v>62</v>
      </c>
      <c r="D19" s="1">
        <v>2</v>
      </c>
      <c r="E19" s="1">
        <v>29</v>
      </c>
      <c r="F19" s="1">
        <v>10</v>
      </c>
      <c r="G19" s="1">
        <v>10</v>
      </c>
      <c r="H19" s="1">
        <v>49</v>
      </c>
      <c r="I19" s="13">
        <f t="shared" si="3"/>
        <v>59.183673469387756</v>
      </c>
      <c r="J19" s="13">
        <f t="shared" si="4"/>
        <v>20.408163265306122</v>
      </c>
      <c r="K19" s="13">
        <f t="shared" si="5"/>
        <v>20.408163265306122</v>
      </c>
    </row>
    <row r="20" spans="1:11" s="3" customFormat="1">
      <c r="A20" s="1">
        <v>2014</v>
      </c>
      <c r="B20" s="2" t="s">
        <v>59</v>
      </c>
      <c r="C20" s="2" t="s">
        <v>62</v>
      </c>
      <c r="D20" s="1">
        <v>3</v>
      </c>
      <c r="E20" s="1">
        <v>41</v>
      </c>
      <c r="F20" s="1">
        <v>19</v>
      </c>
      <c r="G20" s="1">
        <v>18</v>
      </c>
      <c r="H20" s="1">
        <v>78</v>
      </c>
      <c r="I20" s="13">
        <f t="shared" si="3"/>
        <v>52.564102564102562</v>
      </c>
      <c r="J20" s="13">
        <f t="shared" si="4"/>
        <v>24.358974358974358</v>
      </c>
      <c r="K20" s="13">
        <f t="shared" si="5"/>
        <v>23.076923076923077</v>
      </c>
    </row>
    <row r="21" spans="1:11" s="3" customFormat="1">
      <c r="A21" s="1">
        <v>2014</v>
      </c>
      <c r="B21" s="2" t="s">
        <v>59</v>
      </c>
      <c r="C21" s="2" t="s">
        <v>62</v>
      </c>
      <c r="D21" s="1">
        <v>4</v>
      </c>
      <c r="E21" s="1">
        <v>69</v>
      </c>
      <c r="F21" s="1">
        <v>21</v>
      </c>
      <c r="G21" s="1">
        <v>24</v>
      </c>
      <c r="H21" s="1">
        <v>114</v>
      </c>
      <c r="I21" s="13">
        <f t="shared" si="3"/>
        <v>60.526315789473685</v>
      </c>
      <c r="J21" s="13">
        <f t="shared" si="4"/>
        <v>18.421052631578949</v>
      </c>
      <c r="K21" s="13">
        <f t="shared" si="5"/>
        <v>21.05263157894737</v>
      </c>
    </row>
    <row r="22" spans="1:11" s="3" customFormat="1">
      <c r="A22" s="1">
        <v>2014</v>
      </c>
      <c r="B22" s="2" t="s">
        <v>59</v>
      </c>
      <c r="C22" s="2" t="s">
        <v>62</v>
      </c>
      <c r="D22" s="1">
        <v>5</v>
      </c>
      <c r="E22" s="1">
        <v>146</v>
      </c>
      <c r="F22" s="1">
        <v>47</v>
      </c>
      <c r="G22" s="1">
        <v>76</v>
      </c>
      <c r="H22" s="1">
        <v>269</v>
      </c>
      <c r="I22" s="13">
        <f t="shared" si="3"/>
        <v>54.275092936802977</v>
      </c>
      <c r="J22" s="13">
        <f t="shared" si="4"/>
        <v>17.472118959107807</v>
      </c>
      <c r="K22" s="13">
        <f t="shared" si="5"/>
        <v>28.25278810408922</v>
      </c>
    </row>
    <row r="23" spans="1:11" s="3" customFormat="1">
      <c r="A23" s="1">
        <v>2014</v>
      </c>
      <c r="B23" s="2" t="s">
        <v>59</v>
      </c>
      <c r="C23" s="2" t="s">
        <v>62</v>
      </c>
      <c r="D23" s="1">
        <v>6</v>
      </c>
      <c r="E23" s="1">
        <v>3</v>
      </c>
      <c r="F23" s="1">
        <v>2</v>
      </c>
      <c r="G23" s="1">
        <v>1</v>
      </c>
      <c r="H23" s="1">
        <v>6</v>
      </c>
      <c r="I23" s="13">
        <f t="shared" si="3"/>
        <v>50</v>
      </c>
      <c r="J23" s="13">
        <f t="shared" si="4"/>
        <v>33.333333333333336</v>
      </c>
      <c r="K23" s="13">
        <f t="shared" si="5"/>
        <v>16.666666666666668</v>
      </c>
    </row>
    <row r="24" spans="1:11" s="14" customFormat="1">
      <c r="A24" s="15"/>
      <c r="B24" s="16"/>
      <c r="C24" s="19" t="s">
        <v>10</v>
      </c>
      <c r="D24" s="15"/>
      <c r="E24" s="15">
        <f>SUM(E18:E23)</f>
        <v>290</v>
      </c>
      <c r="F24" s="15">
        <f>SUM(F18:F23)</f>
        <v>99</v>
      </c>
      <c r="G24" s="15">
        <f>SUM(G18:G23)</f>
        <v>179</v>
      </c>
      <c r="H24" s="15">
        <f>SUM(H18:H23)</f>
        <v>568</v>
      </c>
      <c r="I24" s="13">
        <f t="shared" si="3"/>
        <v>51.056338028169016</v>
      </c>
      <c r="J24" s="13">
        <f t="shared" si="4"/>
        <v>17.429577464788732</v>
      </c>
      <c r="K24" s="13">
        <f t="shared" si="5"/>
        <v>31.514084507042252</v>
      </c>
    </row>
    <row r="25" spans="1:11">
      <c r="C25" s="2"/>
      <c r="I25" s="13"/>
      <c r="J25" s="13"/>
      <c r="K25" s="13"/>
    </row>
    <row r="26" spans="1:11">
      <c r="A26" s="38">
        <v>2015</v>
      </c>
      <c r="B26" s="2" t="s">
        <v>59</v>
      </c>
      <c r="C26" s="2" t="s">
        <v>62</v>
      </c>
      <c r="D26">
        <v>1</v>
      </c>
      <c r="E26">
        <v>0</v>
      </c>
      <c r="F26">
        <v>1</v>
      </c>
      <c r="G26">
        <v>0</v>
      </c>
      <c r="H26">
        <v>1</v>
      </c>
      <c r="I26" s="31">
        <v>0</v>
      </c>
      <c r="J26" s="31">
        <v>100</v>
      </c>
      <c r="K26" s="31">
        <v>0</v>
      </c>
    </row>
    <row r="27" spans="1:11">
      <c r="A27">
        <v>2015</v>
      </c>
      <c r="B27" s="2" t="s">
        <v>59</v>
      </c>
      <c r="C27" s="2" t="s">
        <v>62</v>
      </c>
      <c r="D27">
        <v>2</v>
      </c>
      <c r="E27">
        <v>1</v>
      </c>
      <c r="F27">
        <v>1</v>
      </c>
      <c r="G27">
        <v>0</v>
      </c>
      <c r="H27">
        <v>2</v>
      </c>
      <c r="I27" s="31">
        <v>50</v>
      </c>
      <c r="J27" s="31">
        <v>50</v>
      </c>
      <c r="K27" s="31">
        <v>0</v>
      </c>
    </row>
    <row r="28" spans="1:11">
      <c r="A28">
        <v>2015</v>
      </c>
      <c r="B28" s="2" t="s">
        <v>59</v>
      </c>
      <c r="C28" s="2" t="s">
        <v>62</v>
      </c>
      <c r="D28">
        <v>3</v>
      </c>
      <c r="E28">
        <v>16</v>
      </c>
      <c r="F28">
        <v>8</v>
      </c>
      <c r="G28">
        <v>3</v>
      </c>
      <c r="H28">
        <v>27</v>
      </c>
      <c r="I28" s="31">
        <v>59.25</v>
      </c>
      <c r="J28" s="31">
        <v>29.62</v>
      </c>
      <c r="K28" s="31">
        <v>11.13</v>
      </c>
    </row>
    <row r="29" spans="1:11">
      <c r="A29">
        <v>2015</v>
      </c>
      <c r="B29" s="2" t="s">
        <v>59</v>
      </c>
      <c r="C29" s="2" t="s">
        <v>62</v>
      </c>
      <c r="D29">
        <v>4</v>
      </c>
      <c r="E29">
        <v>33</v>
      </c>
      <c r="F29">
        <v>18</v>
      </c>
      <c r="G29">
        <v>8</v>
      </c>
      <c r="H29">
        <v>59</v>
      </c>
      <c r="I29" s="31">
        <v>55.93</v>
      </c>
      <c r="J29" s="31">
        <v>30.5</v>
      </c>
      <c r="K29" s="31">
        <v>13.57</v>
      </c>
    </row>
    <row r="30" spans="1:11">
      <c r="A30">
        <v>2015</v>
      </c>
      <c r="B30" s="2" t="s">
        <v>59</v>
      </c>
      <c r="C30" s="2" t="s">
        <v>62</v>
      </c>
      <c r="D30">
        <v>5</v>
      </c>
      <c r="E30">
        <v>70</v>
      </c>
      <c r="F30">
        <v>33</v>
      </c>
      <c r="G30">
        <v>7</v>
      </c>
      <c r="H30">
        <v>110</v>
      </c>
      <c r="I30" s="31">
        <v>63.63</v>
      </c>
      <c r="J30" s="31">
        <v>30</v>
      </c>
      <c r="K30" s="31">
        <v>6.37</v>
      </c>
    </row>
    <row r="31" spans="1:11">
      <c r="A31">
        <v>2015</v>
      </c>
      <c r="B31" s="2" t="s">
        <v>59</v>
      </c>
      <c r="C31" s="2" t="s">
        <v>62</v>
      </c>
      <c r="D31">
        <v>6</v>
      </c>
      <c r="E31">
        <v>75</v>
      </c>
      <c r="F31">
        <v>29</v>
      </c>
      <c r="G31">
        <v>8</v>
      </c>
      <c r="H31">
        <v>112</v>
      </c>
      <c r="I31" s="31">
        <v>66.959999999999994</v>
      </c>
      <c r="J31" s="31">
        <v>25.89</v>
      </c>
      <c r="K31" s="31">
        <v>7.15</v>
      </c>
    </row>
    <row r="32" spans="1:11" s="32" customFormat="1">
      <c r="C32" s="33" t="s">
        <v>119</v>
      </c>
      <c r="E32" s="32">
        <f>SUM(E26:E31)</f>
        <v>195</v>
      </c>
      <c r="F32" s="32">
        <f>SUM(F26:F31)</f>
        <v>90</v>
      </c>
      <c r="G32" s="32">
        <f>SUM(G26:G31)</f>
        <v>26</v>
      </c>
      <c r="H32" s="32">
        <f>SUM(H26:H31)</f>
        <v>311</v>
      </c>
      <c r="I32" s="37">
        <f>(100*E32)/H32</f>
        <v>62.70096463022508</v>
      </c>
      <c r="J32" s="37">
        <f>(100*F32)/H32</f>
        <v>28.938906752411576</v>
      </c>
      <c r="K32" s="37">
        <f>(100*G32)/H32</f>
        <v>8.360128617363344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zoomScale="50" zoomScaleNormal="50" zoomScalePageLayoutView="50" workbookViewId="0">
      <selection activeCell="D52" sqref="D52"/>
    </sheetView>
  </sheetViews>
  <sheetFormatPr baseColWidth="10" defaultColWidth="11.5" defaultRowHeight="14" x14ac:dyDescent="0"/>
  <cols>
    <col min="2" max="2" width="12.6640625" customWidth="1"/>
    <col min="3" max="3" width="63.164062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60</v>
      </c>
      <c r="D2" s="1">
        <v>1</v>
      </c>
      <c r="E2" s="1">
        <v>129</v>
      </c>
      <c r="F2" s="1">
        <v>12</v>
      </c>
      <c r="G2" s="1">
        <v>15</v>
      </c>
      <c r="H2" s="1">
        <v>156</v>
      </c>
      <c r="I2" s="13">
        <f>(E2*100)/H2</f>
        <v>82.692307692307693</v>
      </c>
      <c r="J2" s="13">
        <f>(F2*100)/H2</f>
        <v>7.6923076923076925</v>
      </c>
      <c r="K2" s="13">
        <f>(G2*100)/H2</f>
        <v>9.615384615384615</v>
      </c>
    </row>
    <row r="3" spans="1:11" s="3" customFormat="1">
      <c r="A3" s="1">
        <v>2011</v>
      </c>
      <c r="B3" s="2" t="s">
        <v>59</v>
      </c>
      <c r="C3" s="2" t="s">
        <v>60</v>
      </c>
      <c r="D3" s="1">
        <v>2</v>
      </c>
      <c r="E3" s="1">
        <v>105</v>
      </c>
      <c r="F3" s="1">
        <v>8</v>
      </c>
      <c r="G3" s="1">
        <v>21</v>
      </c>
      <c r="H3" s="1">
        <v>134</v>
      </c>
      <c r="I3" s="13">
        <f>(E3*100)/H3</f>
        <v>78.358208955223887</v>
      </c>
      <c r="J3" s="13">
        <f>(F3*100)/H3</f>
        <v>5.9701492537313436</v>
      </c>
      <c r="K3" s="13">
        <f>(G3*100)/H3</f>
        <v>15.671641791044776</v>
      </c>
    </row>
    <row r="4" spans="1:11" s="3" customFormat="1">
      <c r="A4" s="1">
        <v>2011</v>
      </c>
      <c r="B4" s="2" t="s">
        <v>59</v>
      </c>
      <c r="C4" s="2" t="s">
        <v>61</v>
      </c>
      <c r="D4" s="1">
        <v>1</v>
      </c>
      <c r="E4" s="1">
        <v>81</v>
      </c>
      <c r="F4" s="1">
        <v>26</v>
      </c>
      <c r="G4" s="1">
        <v>17</v>
      </c>
      <c r="H4" s="1">
        <v>124</v>
      </c>
      <c r="I4" s="13">
        <f>(E4*100)/H4</f>
        <v>65.322580645161295</v>
      </c>
      <c r="J4" s="13">
        <f>(F4*100)/H4</f>
        <v>20.967741935483872</v>
      </c>
      <c r="K4" s="13">
        <f>(G4*100)/H4</f>
        <v>13.709677419354838</v>
      </c>
    </row>
    <row r="5" spans="1:11" s="3" customFormat="1">
      <c r="A5" s="1">
        <v>2011</v>
      </c>
      <c r="B5" s="2" t="s">
        <v>59</v>
      </c>
      <c r="C5" s="2" t="s">
        <v>61</v>
      </c>
      <c r="D5" s="1">
        <v>2</v>
      </c>
      <c r="E5" s="1">
        <v>33</v>
      </c>
      <c r="F5" s="1">
        <v>27</v>
      </c>
      <c r="G5" s="1">
        <v>5</v>
      </c>
      <c r="H5" s="1">
        <v>65</v>
      </c>
      <c r="I5" s="13">
        <f>(E5*100)/H5</f>
        <v>50.769230769230766</v>
      </c>
      <c r="J5" s="13">
        <f>(F5*100)/H5</f>
        <v>41.53846153846154</v>
      </c>
      <c r="K5" s="13">
        <f>(G5*100)/H5</f>
        <v>7.6923076923076925</v>
      </c>
    </row>
    <row r="6" spans="1:11" s="14" customFormat="1">
      <c r="A6" s="15"/>
      <c r="B6" s="16"/>
      <c r="C6" s="19" t="s">
        <v>7</v>
      </c>
      <c r="D6" s="15"/>
      <c r="E6" s="15">
        <f>SUM(E2:E5)</f>
        <v>348</v>
      </c>
      <c r="F6" s="15">
        <f>SUM(F2:F5)</f>
        <v>73</v>
      </c>
      <c r="G6" s="15">
        <f>SUM(G2:G5)</f>
        <v>58</v>
      </c>
      <c r="H6" s="15">
        <f>SUM(H2:H5)</f>
        <v>479</v>
      </c>
      <c r="I6" s="13">
        <f>(E6*100)/H6</f>
        <v>72.651356993736954</v>
      </c>
      <c r="J6" s="13">
        <f>(F6*100)/H6</f>
        <v>15.24008350730689</v>
      </c>
      <c r="K6" s="13">
        <f>(G6*100)/H6</f>
        <v>12.108559498956158</v>
      </c>
    </row>
    <row r="7" spans="1:11">
      <c r="I7" s="18"/>
      <c r="J7" s="18"/>
      <c r="K7" s="18"/>
    </row>
    <row r="8" spans="1:11" s="3" customFormat="1">
      <c r="A8" s="1">
        <v>2012</v>
      </c>
      <c r="B8" s="2" t="s">
        <v>59</v>
      </c>
      <c r="C8" s="2" t="s">
        <v>60</v>
      </c>
      <c r="D8" s="1">
        <v>1</v>
      </c>
      <c r="E8" s="1">
        <v>147</v>
      </c>
      <c r="F8" s="1">
        <v>10</v>
      </c>
      <c r="G8" s="1">
        <v>22</v>
      </c>
      <c r="H8" s="1">
        <v>179</v>
      </c>
      <c r="I8" s="13">
        <f t="shared" ref="I8:I13" si="0">(E8*100)/H8</f>
        <v>82.122905027932958</v>
      </c>
      <c r="J8" s="13">
        <f t="shared" ref="J8:J13" si="1">(F8*100)/H8</f>
        <v>5.5865921787709496</v>
      </c>
      <c r="K8" s="13">
        <f t="shared" ref="K8:K13" si="2">(G8*100)/H8</f>
        <v>12.29050279329609</v>
      </c>
    </row>
    <row r="9" spans="1:11" s="3" customFormat="1">
      <c r="A9" s="1">
        <v>2012</v>
      </c>
      <c r="B9" s="2" t="s">
        <v>59</v>
      </c>
      <c r="C9" s="2" t="s">
        <v>60</v>
      </c>
      <c r="D9" s="1">
        <v>2</v>
      </c>
      <c r="E9" s="1">
        <v>93</v>
      </c>
      <c r="F9" s="1">
        <v>9</v>
      </c>
      <c r="G9" s="1">
        <v>25</v>
      </c>
      <c r="H9" s="1">
        <v>127</v>
      </c>
      <c r="I9" s="13">
        <f t="shared" si="0"/>
        <v>73.228346456692918</v>
      </c>
      <c r="J9" s="13">
        <f t="shared" si="1"/>
        <v>7.0866141732283463</v>
      </c>
      <c r="K9" s="13">
        <f t="shared" si="2"/>
        <v>19.685039370078741</v>
      </c>
    </row>
    <row r="10" spans="1:11" s="3" customFormat="1">
      <c r="A10" s="1">
        <v>2012</v>
      </c>
      <c r="B10" s="2" t="s">
        <v>59</v>
      </c>
      <c r="C10" s="2" t="s">
        <v>60</v>
      </c>
      <c r="D10" s="1">
        <v>3</v>
      </c>
      <c r="E10" s="1">
        <v>93</v>
      </c>
      <c r="F10" s="1">
        <v>22</v>
      </c>
      <c r="G10" s="1">
        <v>36</v>
      </c>
      <c r="H10" s="1">
        <v>151</v>
      </c>
      <c r="I10" s="13">
        <f t="shared" si="0"/>
        <v>61.589403973509931</v>
      </c>
      <c r="J10" s="13">
        <f t="shared" si="1"/>
        <v>14.569536423841059</v>
      </c>
      <c r="K10" s="13">
        <f t="shared" si="2"/>
        <v>23.841059602649008</v>
      </c>
    </row>
    <row r="11" spans="1:11" s="3" customFormat="1">
      <c r="A11" s="1">
        <v>2012</v>
      </c>
      <c r="B11" s="2" t="s">
        <v>59</v>
      </c>
      <c r="C11" s="2" t="s">
        <v>61</v>
      </c>
      <c r="D11" s="1">
        <v>1</v>
      </c>
      <c r="E11" s="1">
        <v>69</v>
      </c>
      <c r="F11" s="1">
        <v>27</v>
      </c>
      <c r="G11" s="1">
        <v>16</v>
      </c>
      <c r="H11" s="1">
        <v>112</v>
      </c>
      <c r="I11" s="13">
        <f t="shared" si="0"/>
        <v>61.607142857142854</v>
      </c>
      <c r="J11" s="13">
        <f t="shared" si="1"/>
        <v>24.107142857142858</v>
      </c>
      <c r="K11" s="13">
        <f t="shared" si="2"/>
        <v>14.285714285714286</v>
      </c>
    </row>
    <row r="12" spans="1:11" s="3" customFormat="1">
      <c r="A12" s="1">
        <v>2012</v>
      </c>
      <c r="B12" s="2" t="s">
        <v>59</v>
      </c>
      <c r="C12" s="2" t="s">
        <v>61</v>
      </c>
      <c r="D12" s="1">
        <v>2</v>
      </c>
      <c r="E12" s="1">
        <v>45</v>
      </c>
      <c r="F12" s="1">
        <v>29</v>
      </c>
      <c r="G12" s="1">
        <v>6</v>
      </c>
      <c r="H12" s="1">
        <v>80</v>
      </c>
      <c r="I12" s="13">
        <f t="shared" si="0"/>
        <v>56.25</v>
      </c>
      <c r="J12" s="13">
        <f t="shared" si="1"/>
        <v>36.25</v>
      </c>
      <c r="K12" s="13">
        <f t="shared" si="2"/>
        <v>7.5</v>
      </c>
    </row>
    <row r="13" spans="1:11" s="3" customFormat="1">
      <c r="A13" s="1">
        <v>2012</v>
      </c>
      <c r="B13" s="2" t="s">
        <v>59</v>
      </c>
      <c r="C13" s="2" t="s">
        <v>61</v>
      </c>
      <c r="D13" s="1">
        <v>3</v>
      </c>
      <c r="E13" s="1">
        <v>55</v>
      </c>
      <c r="F13" s="1">
        <v>40</v>
      </c>
      <c r="G13" s="1">
        <v>17</v>
      </c>
      <c r="H13" s="1">
        <v>112</v>
      </c>
      <c r="I13" s="13">
        <f t="shared" si="0"/>
        <v>49.107142857142854</v>
      </c>
      <c r="J13" s="13">
        <f t="shared" si="1"/>
        <v>35.714285714285715</v>
      </c>
      <c r="K13" s="13">
        <f t="shared" si="2"/>
        <v>15.178571428571429</v>
      </c>
    </row>
    <row r="14" spans="1:11" s="14" customFormat="1">
      <c r="A14" s="15"/>
      <c r="B14" s="16"/>
      <c r="C14" s="19" t="s">
        <v>8</v>
      </c>
      <c r="D14" s="15"/>
      <c r="E14" s="15">
        <f>SUM(E8:E13)</f>
        <v>502</v>
      </c>
      <c r="F14" s="15">
        <f>SUM(F8:F13)</f>
        <v>137</v>
      </c>
      <c r="G14" s="15">
        <f>SUM(G8:G13)</f>
        <v>122</v>
      </c>
      <c r="H14" s="15">
        <f>SUM(H8:H13)</f>
        <v>761</v>
      </c>
      <c r="I14" s="13">
        <f>(E14*100)/H14</f>
        <v>65.965834428383701</v>
      </c>
      <c r="J14" s="13">
        <f>(F14*100)/H14</f>
        <v>18.002628120893561</v>
      </c>
      <c r="K14" s="13">
        <f>(G14*100)/H14</f>
        <v>16.031537450722734</v>
      </c>
    </row>
    <row r="15" spans="1:11">
      <c r="I15" s="18"/>
      <c r="J15" s="18"/>
      <c r="K15" s="18"/>
    </row>
    <row r="16" spans="1:11" s="3" customFormat="1">
      <c r="A16" s="1">
        <v>2013</v>
      </c>
      <c r="B16" s="2" t="s">
        <v>59</v>
      </c>
      <c r="C16" s="2" t="s">
        <v>60</v>
      </c>
      <c r="D16" s="1">
        <v>1</v>
      </c>
      <c r="E16" s="1">
        <v>138</v>
      </c>
      <c r="F16" s="1">
        <v>6</v>
      </c>
      <c r="G16" s="1">
        <v>15</v>
      </c>
      <c r="H16" s="1">
        <v>159</v>
      </c>
      <c r="I16" s="13">
        <v>86.79245283018868</v>
      </c>
      <c r="J16" s="13">
        <v>3.7735849056603774</v>
      </c>
      <c r="K16" s="13">
        <v>9.433962264150944</v>
      </c>
    </row>
    <row r="17" spans="1:11" s="3" customFormat="1">
      <c r="A17" s="1">
        <v>2013</v>
      </c>
      <c r="B17" s="2" t="s">
        <v>59</v>
      </c>
      <c r="C17" s="2" t="s">
        <v>60</v>
      </c>
      <c r="D17" s="1">
        <v>2</v>
      </c>
      <c r="E17" s="1">
        <v>110</v>
      </c>
      <c r="F17" s="1">
        <v>15</v>
      </c>
      <c r="G17" s="1">
        <v>16</v>
      </c>
      <c r="H17" s="1">
        <v>141</v>
      </c>
      <c r="I17" s="13">
        <v>78.01418439716312</v>
      </c>
      <c r="J17" s="13">
        <v>10.638297872340425</v>
      </c>
      <c r="K17" s="13">
        <v>11.347517730496454</v>
      </c>
    </row>
    <row r="18" spans="1:11" s="3" customFormat="1">
      <c r="A18" s="1">
        <v>2013</v>
      </c>
      <c r="B18" s="2" t="s">
        <v>59</v>
      </c>
      <c r="C18" s="2" t="s">
        <v>60</v>
      </c>
      <c r="D18" s="1">
        <v>3</v>
      </c>
      <c r="E18" s="1">
        <v>84</v>
      </c>
      <c r="F18" s="1">
        <v>11</v>
      </c>
      <c r="G18" s="1">
        <v>46</v>
      </c>
      <c r="H18" s="1">
        <v>141</v>
      </c>
      <c r="I18" s="13">
        <v>59.574468085106382</v>
      </c>
      <c r="J18" s="13">
        <v>7.8014184397163122</v>
      </c>
      <c r="K18" s="13">
        <v>32.624113475177303</v>
      </c>
    </row>
    <row r="19" spans="1:11" s="3" customFormat="1">
      <c r="A19" s="1">
        <v>2013</v>
      </c>
      <c r="B19" s="2" t="s">
        <v>59</v>
      </c>
      <c r="C19" s="2" t="s">
        <v>60</v>
      </c>
      <c r="D19" s="1">
        <v>4</v>
      </c>
      <c r="E19" s="1">
        <v>89</v>
      </c>
      <c r="F19" s="1">
        <v>26</v>
      </c>
      <c r="G19" s="1">
        <v>96</v>
      </c>
      <c r="H19" s="1">
        <v>211</v>
      </c>
      <c r="I19" s="13">
        <v>42.18009478672986</v>
      </c>
      <c r="J19" s="13">
        <v>12.322274881516588</v>
      </c>
      <c r="K19" s="13">
        <v>45.497630331753555</v>
      </c>
    </row>
    <row r="20" spans="1:11" s="3" customFormat="1">
      <c r="A20" s="1">
        <v>2013</v>
      </c>
      <c r="B20" s="2" t="s">
        <v>59</v>
      </c>
      <c r="C20" s="2" t="s">
        <v>61</v>
      </c>
      <c r="D20" s="1">
        <v>1</v>
      </c>
      <c r="E20" s="1">
        <v>49</v>
      </c>
      <c r="F20" s="1">
        <v>14</v>
      </c>
      <c r="G20" s="1">
        <v>8</v>
      </c>
      <c r="H20" s="1">
        <v>71</v>
      </c>
      <c r="I20" s="13">
        <v>69.014084507042256</v>
      </c>
      <c r="J20" s="13">
        <v>19.718309859154928</v>
      </c>
      <c r="K20" s="13">
        <v>11.267605633802816</v>
      </c>
    </row>
    <row r="21" spans="1:11" s="3" customFormat="1">
      <c r="A21" s="1">
        <v>2013</v>
      </c>
      <c r="B21" s="2" t="s">
        <v>59</v>
      </c>
      <c r="C21" s="2" t="s">
        <v>61</v>
      </c>
      <c r="D21" s="1">
        <v>2</v>
      </c>
      <c r="E21" s="1">
        <v>44</v>
      </c>
      <c r="F21" s="1">
        <v>21</v>
      </c>
      <c r="G21" s="1">
        <v>5</v>
      </c>
      <c r="H21" s="1">
        <v>70</v>
      </c>
      <c r="I21" s="13">
        <v>62.857142857142854</v>
      </c>
      <c r="J21" s="13">
        <v>30</v>
      </c>
      <c r="K21" s="13">
        <v>7.1428571428571432</v>
      </c>
    </row>
    <row r="22" spans="1:11" s="3" customFormat="1">
      <c r="A22" s="1">
        <v>2013</v>
      </c>
      <c r="B22" s="2" t="s">
        <v>59</v>
      </c>
      <c r="C22" s="2" t="s">
        <v>61</v>
      </c>
      <c r="D22" s="1">
        <v>3</v>
      </c>
      <c r="E22" s="1">
        <v>64</v>
      </c>
      <c r="F22" s="1">
        <v>32</v>
      </c>
      <c r="G22" s="1">
        <v>8</v>
      </c>
      <c r="H22" s="1">
        <v>104</v>
      </c>
      <c r="I22" s="13">
        <v>61.53846153846154</v>
      </c>
      <c r="J22" s="13">
        <v>30.76923076923077</v>
      </c>
      <c r="K22" s="13">
        <v>7.6923076923076925</v>
      </c>
    </row>
    <row r="23" spans="1:11" s="3" customFormat="1">
      <c r="A23" s="1">
        <v>2013</v>
      </c>
      <c r="B23" s="2" t="s">
        <v>59</v>
      </c>
      <c r="C23" s="2" t="s">
        <v>61</v>
      </c>
      <c r="D23" s="1">
        <v>4</v>
      </c>
      <c r="E23" s="1">
        <v>50</v>
      </c>
      <c r="F23" s="1">
        <v>31</v>
      </c>
      <c r="G23" s="1">
        <v>38</v>
      </c>
      <c r="H23" s="1">
        <v>119</v>
      </c>
      <c r="I23" s="13">
        <v>42.016806722689076</v>
      </c>
      <c r="J23" s="13">
        <v>26.050420168067227</v>
      </c>
      <c r="K23" s="13">
        <v>31.932773109243698</v>
      </c>
    </row>
    <row r="24" spans="1:11" s="44" customFormat="1">
      <c r="A24" s="41"/>
      <c r="B24" s="42"/>
      <c r="C24" s="45" t="s">
        <v>9</v>
      </c>
      <c r="D24" s="41"/>
      <c r="E24" s="41">
        <f>SUM(E16:E23)</f>
        <v>628</v>
      </c>
      <c r="F24" s="41">
        <f>SUM(F16:F23)</f>
        <v>156</v>
      </c>
      <c r="G24" s="41">
        <f>SUM(G16:G23)</f>
        <v>232</v>
      </c>
      <c r="H24" s="41">
        <f>SUM(H16:H23)</f>
        <v>1016</v>
      </c>
      <c r="I24" s="43">
        <v>42.016806722689076</v>
      </c>
      <c r="J24" s="43">
        <v>26.050420168067227</v>
      </c>
      <c r="K24" s="43">
        <v>31.932773109243698</v>
      </c>
    </row>
    <row r="25" spans="1:11">
      <c r="I25" s="18"/>
      <c r="J25" s="18"/>
      <c r="K25" s="18"/>
    </row>
    <row r="26" spans="1:11" s="3" customFormat="1">
      <c r="A26" s="1">
        <v>2014</v>
      </c>
      <c r="B26" s="2" t="s">
        <v>59</v>
      </c>
      <c r="C26" s="2" t="s">
        <v>60</v>
      </c>
      <c r="D26" s="1">
        <v>1</v>
      </c>
      <c r="E26" s="1">
        <v>150</v>
      </c>
      <c r="F26" s="1">
        <v>9</v>
      </c>
      <c r="G26" s="1">
        <v>7</v>
      </c>
      <c r="H26" s="1">
        <v>166</v>
      </c>
      <c r="I26" s="13">
        <f t="shared" ref="I26:I33" si="3">(E26*100)/H26</f>
        <v>90.361445783132524</v>
      </c>
      <c r="J26" s="13">
        <f t="shared" ref="J26:J33" si="4">(F26*100)/H26</f>
        <v>5.4216867469879517</v>
      </c>
      <c r="K26" s="13">
        <f t="shared" ref="K26:K33" si="5">(G26*100)/H26</f>
        <v>4.2168674698795181</v>
      </c>
    </row>
    <row r="27" spans="1:11" s="3" customFormat="1">
      <c r="A27" s="1">
        <v>2014</v>
      </c>
      <c r="B27" s="2" t="s">
        <v>59</v>
      </c>
      <c r="C27" s="2" t="s">
        <v>60</v>
      </c>
      <c r="D27" s="1">
        <v>2</v>
      </c>
      <c r="E27" s="1">
        <v>110</v>
      </c>
      <c r="F27" s="1">
        <v>5</v>
      </c>
      <c r="G27" s="1">
        <v>13</v>
      </c>
      <c r="H27" s="1">
        <v>128</v>
      </c>
      <c r="I27" s="13">
        <f t="shared" si="3"/>
        <v>85.9375</v>
      </c>
      <c r="J27" s="13">
        <f t="shared" si="4"/>
        <v>3.90625</v>
      </c>
      <c r="K27" s="13">
        <f t="shared" si="5"/>
        <v>10.15625</v>
      </c>
    </row>
    <row r="28" spans="1:11" s="3" customFormat="1">
      <c r="A28" s="1">
        <v>2014</v>
      </c>
      <c r="B28" s="2" t="s">
        <v>59</v>
      </c>
      <c r="C28" s="2" t="s">
        <v>60</v>
      </c>
      <c r="D28" s="1">
        <v>3</v>
      </c>
      <c r="E28" s="1">
        <v>100</v>
      </c>
      <c r="F28" s="1">
        <v>21</v>
      </c>
      <c r="G28" s="1">
        <v>40</v>
      </c>
      <c r="H28" s="1">
        <v>161</v>
      </c>
      <c r="I28" s="13">
        <f t="shared" si="3"/>
        <v>62.111801242236027</v>
      </c>
      <c r="J28" s="13">
        <f t="shared" si="4"/>
        <v>13.043478260869565</v>
      </c>
      <c r="K28" s="13">
        <f t="shared" si="5"/>
        <v>24.844720496894411</v>
      </c>
    </row>
    <row r="29" spans="1:11" s="3" customFormat="1">
      <c r="A29" s="1">
        <v>2014</v>
      </c>
      <c r="B29" s="2" t="s">
        <v>59</v>
      </c>
      <c r="C29" s="2" t="s">
        <v>60</v>
      </c>
      <c r="D29" s="1">
        <v>4</v>
      </c>
      <c r="E29" s="1">
        <v>144</v>
      </c>
      <c r="F29" s="1">
        <v>42</v>
      </c>
      <c r="G29" s="1">
        <v>98</v>
      </c>
      <c r="H29" s="1">
        <v>284</v>
      </c>
      <c r="I29" s="13">
        <f t="shared" si="3"/>
        <v>50.70422535211268</v>
      </c>
      <c r="J29" s="13">
        <f t="shared" si="4"/>
        <v>14.788732394366198</v>
      </c>
      <c r="K29" s="13">
        <f t="shared" si="5"/>
        <v>34.507042253521128</v>
      </c>
    </row>
    <row r="30" spans="1:11" s="3" customFormat="1">
      <c r="A30" s="1">
        <v>2014</v>
      </c>
      <c r="B30" s="2" t="s">
        <v>59</v>
      </c>
      <c r="C30" s="2" t="s">
        <v>61</v>
      </c>
      <c r="D30" s="1">
        <v>1</v>
      </c>
      <c r="E30" s="1">
        <v>32</v>
      </c>
      <c r="F30" s="1">
        <v>12</v>
      </c>
      <c r="G30" s="1">
        <v>1</v>
      </c>
      <c r="H30" s="1">
        <v>45</v>
      </c>
      <c r="I30" s="13">
        <f t="shared" si="3"/>
        <v>71.111111111111114</v>
      </c>
      <c r="J30" s="13">
        <f t="shared" si="4"/>
        <v>26.666666666666668</v>
      </c>
      <c r="K30" s="13">
        <f t="shared" si="5"/>
        <v>2.2222222222222223</v>
      </c>
    </row>
    <row r="31" spans="1:11" s="3" customFormat="1">
      <c r="A31" s="1">
        <v>2014</v>
      </c>
      <c r="B31" s="2" t="s">
        <v>59</v>
      </c>
      <c r="C31" s="2" t="s">
        <v>61</v>
      </c>
      <c r="D31" s="1">
        <v>2</v>
      </c>
      <c r="E31" s="1">
        <v>34</v>
      </c>
      <c r="F31" s="1">
        <v>16</v>
      </c>
      <c r="G31" s="1">
        <v>2</v>
      </c>
      <c r="H31" s="1">
        <v>52</v>
      </c>
      <c r="I31" s="13">
        <f t="shared" si="3"/>
        <v>65.384615384615387</v>
      </c>
      <c r="J31" s="13">
        <f t="shared" si="4"/>
        <v>30.76923076923077</v>
      </c>
      <c r="K31" s="13">
        <f t="shared" si="5"/>
        <v>3.8461538461538463</v>
      </c>
    </row>
    <row r="32" spans="1:11" s="3" customFormat="1">
      <c r="A32" s="1">
        <v>2014</v>
      </c>
      <c r="B32" s="2" t="s">
        <v>59</v>
      </c>
      <c r="C32" s="2" t="s">
        <v>61</v>
      </c>
      <c r="D32" s="1">
        <v>3</v>
      </c>
      <c r="E32" s="1">
        <v>48</v>
      </c>
      <c r="F32" s="1">
        <v>30</v>
      </c>
      <c r="G32" s="1">
        <v>10</v>
      </c>
      <c r="H32" s="1">
        <v>88</v>
      </c>
      <c r="I32" s="13">
        <f t="shared" si="3"/>
        <v>54.545454545454547</v>
      </c>
      <c r="J32" s="13">
        <f t="shared" si="4"/>
        <v>34.090909090909093</v>
      </c>
      <c r="K32" s="13">
        <f t="shared" si="5"/>
        <v>11.363636363636363</v>
      </c>
    </row>
    <row r="33" spans="1:11" s="3" customFormat="1">
      <c r="A33" s="1">
        <v>2014</v>
      </c>
      <c r="B33" s="2" t="s">
        <v>59</v>
      </c>
      <c r="C33" s="2" t="s">
        <v>61</v>
      </c>
      <c r="D33" s="1">
        <v>4</v>
      </c>
      <c r="E33" s="1">
        <v>81</v>
      </c>
      <c r="F33" s="1">
        <v>47</v>
      </c>
      <c r="G33" s="1">
        <v>35</v>
      </c>
      <c r="H33" s="1">
        <v>163</v>
      </c>
      <c r="I33" s="13">
        <f t="shared" si="3"/>
        <v>49.693251533742334</v>
      </c>
      <c r="J33" s="13">
        <f t="shared" si="4"/>
        <v>28.834355828220858</v>
      </c>
      <c r="K33" s="13">
        <f t="shared" si="5"/>
        <v>21.472392638036808</v>
      </c>
    </row>
    <row r="34" spans="1:11" s="62" customFormat="1">
      <c r="C34" s="63" t="s">
        <v>10</v>
      </c>
      <c r="E34" s="62">
        <f>SUM(E26:E33)</f>
        <v>699</v>
      </c>
      <c r="F34" s="62">
        <f>SUM(F26:F33)</f>
        <v>182</v>
      </c>
      <c r="G34" s="62">
        <f>SUM(G26:G33)</f>
        <v>206</v>
      </c>
      <c r="H34" s="62">
        <f>SUM(H26:H33)</f>
        <v>1087</v>
      </c>
      <c r="I34" s="43">
        <f>(E34*100)/H34</f>
        <v>64.305427782888685</v>
      </c>
      <c r="J34" s="43">
        <f>(F34*100)/H34</f>
        <v>16.743330266789329</v>
      </c>
      <c r="K34" s="43">
        <f>(G34*100)/H34</f>
        <v>18.951241950321986</v>
      </c>
    </row>
    <row r="35" spans="1:11">
      <c r="I35" s="13"/>
      <c r="J35" s="13"/>
      <c r="K35" s="13"/>
    </row>
    <row r="36" spans="1:11">
      <c r="A36" s="38">
        <v>2015</v>
      </c>
      <c r="B36" s="2" t="s">
        <v>59</v>
      </c>
      <c r="C36" s="2" t="s">
        <v>60</v>
      </c>
      <c r="D36">
        <v>1</v>
      </c>
      <c r="E36">
        <v>168</v>
      </c>
      <c r="F36">
        <v>11</v>
      </c>
      <c r="G36">
        <v>19</v>
      </c>
      <c r="H36">
        <v>198</v>
      </c>
      <c r="I36" s="31">
        <v>84.84</v>
      </c>
      <c r="J36" s="31">
        <v>5.55</v>
      </c>
      <c r="K36" s="31">
        <v>9.61</v>
      </c>
    </row>
    <row r="37" spans="1:11">
      <c r="A37">
        <v>2015</v>
      </c>
      <c r="B37" s="2" t="s">
        <v>59</v>
      </c>
      <c r="C37" s="2" t="s">
        <v>60</v>
      </c>
      <c r="D37">
        <v>2</v>
      </c>
      <c r="E37">
        <v>124</v>
      </c>
      <c r="F37">
        <v>9</v>
      </c>
      <c r="G37">
        <v>18</v>
      </c>
      <c r="H37">
        <v>151</v>
      </c>
      <c r="I37" s="31">
        <v>82.11</v>
      </c>
      <c r="J37" s="31">
        <v>5.96</v>
      </c>
      <c r="K37" s="31">
        <v>11.93</v>
      </c>
    </row>
    <row r="38" spans="1:11">
      <c r="A38">
        <v>2015</v>
      </c>
      <c r="B38" s="2" t="s">
        <v>59</v>
      </c>
      <c r="C38" s="2" t="s">
        <v>60</v>
      </c>
      <c r="D38">
        <v>3</v>
      </c>
      <c r="E38">
        <v>108</v>
      </c>
      <c r="F38">
        <v>10</v>
      </c>
      <c r="G38">
        <v>37</v>
      </c>
      <c r="H38">
        <v>155</v>
      </c>
      <c r="I38" s="31">
        <v>69.67</v>
      </c>
      <c r="J38" s="31">
        <v>6.45</v>
      </c>
      <c r="K38" s="31">
        <v>23.88</v>
      </c>
    </row>
    <row r="39" spans="1:11">
      <c r="A39">
        <v>2015</v>
      </c>
      <c r="B39" s="2" t="s">
        <v>59</v>
      </c>
      <c r="C39" s="2" t="s">
        <v>60</v>
      </c>
      <c r="D39">
        <v>4</v>
      </c>
      <c r="E39">
        <v>161</v>
      </c>
      <c r="F39">
        <v>42</v>
      </c>
      <c r="G39">
        <v>65</v>
      </c>
      <c r="H39">
        <v>268</v>
      </c>
      <c r="I39" s="31">
        <v>60.07</v>
      </c>
      <c r="J39" s="31">
        <v>15.67</v>
      </c>
      <c r="K39" s="31">
        <v>24.26</v>
      </c>
    </row>
    <row r="40" spans="1:11">
      <c r="A40">
        <v>2015</v>
      </c>
      <c r="B40" s="2" t="s">
        <v>59</v>
      </c>
      <c r="C40" s="2" t="s">
        <v>61</v>
      </c>
      <c r="D40">
        <v>1</v>
      </c>
      <c r="E40">
        <v>56</v>
      </c>
      <c r="F40">
        <v>11</v>
      </c>
      <c r="G40">
        <v>13</v>
      </c>
      <c r="H40">
        <v>80</v>
      </c>
      <c r="I40" s="31">
        <v>70</v>
      </c>
      <c r="J40" s="31">
        <v>13.75</v>
      </c>
      <c r="K40" s="31">
        <v>16.25</v>
      </c>
    </row>
    <row r="41" spans="1:11">
      <c r="A41">
        <v>2015</v>
      </c>
      <c r="B41" s="2" t="s">
        <v>59</v>
      </c>
      <c r="C41" s="2" t="s">
        <v>61</v>
      </c>
      <c r="D41">
        <v>2</v>
      </c>
      <c r="E41">
        <v>22</v>
      </c>
      <c r="F41">
        <v>16</v>
      </c>
      <c r="G41">
        <v>6</v>
      </c>
      <c r="H41">
        <v>44</v>
      </c>
      <c r="I41" s="31">
        <v>50</v>
      </c>
      <c r="J41" s="31">
        <v>36.36</v>
      </c>
      <c r="K41" s="31">
        <v>13.64</v>
      </c>
    </row>
    <row r="42" spans="1:11">
      <c r="A42">
        <v>2015</v>
      </c>
      <c r="B42" s="2" t="s">
        <v>59</v>
      </c>
      <c r="C42" s="2" t="s">
        <v>61</v>
      </c>
      <c r="D42">
        <v>3</v>
      </c>
      <c r="E42">
        <v>33</v>
      </c>
      <c r="F42">
        <v>23</v>
      </c>
      <c r="G42">
        <v>7</v>
      </c>
      <c r="H42">
        <v>63</v>
      </c>
      <c r="I42" s="31">
        <v>52.38</v>
      </c>
      <c r="J42" s="31">
        <v>36.5</v>
      </c>
      <c r="K42" s="31">
        <v>11.12</v>
      </c>
    </row>
    <row r="43" spans="1:11">
      <c r="A43">
        <v>2015</v>
      </c>
      <c r="B43" s="2" t="s">
        <v>59</v>
      </c>
      <c r="C43" s="2" t="s">
        <v>61</v>
      </c>
      <c r="D43">
        <v>4</v>
      </c>
      <c r="E43">
        <v>62</v>
      </c>
      <c r="F43">
        <v>45</v>
      </c>
      <c r="G43">
        <v>25</v>
      </c>
      <c r="H43">
        <v>132</v>
      </c>
      <c r="I43" s="31">
        <v>46.96</v>
      </c>
      <c r="J43" s="31">
        <v>34.090000000000003</v>
      </c>
      <c r="K43" s="31">
        <v>18.95</v>
      </c>
    </row>
    <row r="44" spans="1:11" s="32" customFormat="1">
      <c r="C44" s="33" t="s">
        <v>119</v>
      </c>
      <c r="E44" s="32">
        <f>SUM(E36:E43)</f>
        <v>734</v>
      </c>
      <c r="F44" s="32">
        <f>SUM(F36:F43)</f>
        <v>167</v>
      </c>
      <c r="G44" s="32">
        <f>SUM(G36:G43)</f>
        <v>190</v>
      </c>
      <c r="H44" s="32">
        <f>SUM(H36:H43)</f>
        <v>1091</v>
      </c>
      <c r="I44" s="37">
        <f>(100*E44)/H44</f>
        <v>67.277726856095327</v>
      </c>
      <c r="J44" s="37">
        <f>(100*F44)/H44</f>
        <v>15.307057745187901</v>
      </c>
      <c r="K44" s="37">
        <f>(100*G44)/H44</f>
        <v>17.415215398716775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zoomScale="50" zoomScaleNormal="50" zoomScalePageLayoutView="50" workbookViewId="0">
      <selection activeCell="E27" sqref="E27:K27"/>
    </sheetView>
  </sheetViews>
  <sheetFormatPr baseColWidth="10" defaultColWidth="11.5" defaultRowHeight="14" x14ac:dyDescent="0"/>
  <cols>
    <col min="3" max="3" width="62.8320312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61</v>
      </c>
      <c r="D2" s="1">
        <v>1</v>
      </c>
      <c r="E2" s="1">
        <v>81</v>
      </c>
      <c r="F2" s="1">
        <v>26</v>
      </c>
      <c r="G2" s="1">
        <v>17</v>
      </c>
      <c r="H2" s="1">
        <v>124</v>
      </c>
      <c r="I2" s="13">
        <v>65.322580645161295</v>
      </c>
      <c r="J2" s="13">
        <v>20.967741935483872</v>
      </c>
      <c r="K2" s="13">
        <v>13.709677419354838</v>
      </c>
    </row>
    <row r="3" spans="1:11" s="3" customFormat="1">
      <c r="A3" s="1">
        <v>2011</v>
      </c>
      <c r="B3" s="2" t="s">
        <v>59</v>
      </c>
      <c r="C3" s="2" t="s">
        <v>61</v>
      </c>
      <c r="D3" s="1">
        <v>2</v>
      </c>
      <c r="E3" s="1">
        <v>33</v>
      </c>
      <c r="F3" s="1">
        <v>27</v>
      </c>
      <c r="G3" s="1">
        <v>5</v>
      </c>
      <c r="H3" s="1">
        <v>65</v>
      </c>
      <c r="I3" s="13">
        <v>50.769230769230766</v>
      </c>
      <c r="J3" s="13">
        <v>41.53846153846154</v>
      </c>
      <c r="K3" s="13">
        <v>7.6923076923076925</v>
      </c>
    </row>
    <row r="4" spans="1:11" s="14" customFormat="1">
      <c r="A4" s="15"/>
      <c r="B4" s="16"/>
      <c r="C4" s="19" t="s">
        <v>7</v>
      </c>
      <c r="D4" s="15"/>
      <c r="E4" s="15">
        <f>SUM(E2:E3)</f>
        <v>114</v>
      </c>
      <c r="F4" s="15">
        <f>SUM(F2:F3)</f>
        <v>53</v>
      </c>
      <c r="G4" s="15">
        <f>SUM(G2:G3)</f>
        <v>22</v>
      </c>
      <c r="H4" s="15">
        <f>SUM(H2:H3)</f>
        <v>189</v>
      </c>
      <c r="I4" s="13">
        <f>(E4*100)/H4</f>
        <v>60.317460317460316</v>
      </c>
      <c r="J4" s="13">
        <f>(F4*100)/H4</f>
        <v>28.042328042328041</v>
      </c>
      <c r="K4" s="13">
        <f>(G4*100)/H4</f>
        <v>11.640211640211641</v>
      </c>
    </row>
    <row r="5" spans="1:11">
      <c r="I5" s="18"/>
      <c r="J5" s="18"/>
      <c r="K5" s="18"/>
    </row>
    <row r="6" spans="1:11" s="3" customFormat="1">
      <c r="A6" s="1">
        <v>2012</v>
      </c>
      <c r="B6" s="2" t="s">
        <v>59</v>
      </c>
      <c r="C6" s="2" t="s">
        <v>61</v>
      </c>
      <c r="D6" s="1">
        <v>1</v>
      </c>
      <c r="E6" s="1">
        <v>69</v>
      </c>
      <c r="F6" s="1">
        <v>27</v>
      </c>
      <c r="G6" s="1">
        <v>16</v>
      </c>
      <c r="H6" s="1">
        <v>112</v>
      </c>
      <c r="I6" s="13">
        <v>61.607142857142854</v>
      </c>
      <c r="J6" s="13">
        <v>24.107142857142858</v>
      </c>
      <c r="K6" s="13">
        <v>14.285714285714286</v>
      </c>
    </row>
    <row r="7" spans="1:11" s="3" customFormat="1">
      <c r="A7" s="1">
        <v>2012</v>
      </c>
      <c r="B7" s="2" t="s">
        <v>59</v>
      </c>
      <c r="C7" s="2" t="s">
        <v>61</v>
      </c>
      <c r="D7" s="1">
        <v>2</v>
      </c>
      <c r="E7" s="1">
        <v>45</v>
      </c>
      <c r="F7" s="1">
        <v>29</v>
      </c>
      <c r="G7" s="1">
        <v>6</v>
      </c>
      <c r="H7" s="1">
        <v>80</v>
      </c>
      <c r="I7" s="13">
        <v>56.25</v>
      </c>
      <c r="J7" s="13">
        <v>36.25</v>
      </c>
      <c r="K7" s="13">
        <v>7.5</v>
      </c>
    </row>
    <row r="8" spans="1:11" s="3" customFormat="1">
      <c r="A8" s="1">
        <v>2012</v>
      </c>
      <c r="B8" s="2" t="s">
        <v>59</v>
      </c>
      <c r="C8" s="2" t="s">
        <v>61</v>
      </c>
      <c r="D8" s="1">
        <v>3</v>
      </c>
      <c r="E8" s="1">
        <v>55</v>
      </c>
      <c r="F8" s="1">
        <v>40</v>
      </c>
      <c r="G8" s="1">
        <v>17</v>
      </c>
      <c r="H8" s="1">
        <v>112</v>
      </c>
      <c r="I8" s="13">
        <v>49.107142857142854</v>
      </c>
      <c r="J8" s="13">
        <v>35.714285714285715</v>
      </c>
      <c r="K8" s="13">
        <v>15.178571428571429</v>
      </c>
    </row>
    <row r="9" spans="1:11" s="14" customFormat="1">
      <c r="A9" s="15"/>
      <c r="B9" s="16"/>
      <c r="C9" s="19" t="s">
        <v>8</v>
      </c>
      <c r="D9" s="15"/>
      <c r="E9" s="15">
        <f>SUM(E6:E8)</f>
        <v>169</v>
      </c>
      <c r="F9" s="15">
        <f>SUM(F6:F8)</f>
        <v>96</v>
      </c>
      <c r="G9" s="15">
        <f>SUM(G6:G8)</f>
        <v>39</v>
      </c>
      <c r="H9" s="15">
        <f>SUM(H6:H8)</f>
        <v>304</v>
      </c>
      <c r="I9" s="13">
        <f>(E9*100)/H9</f>
        <v>55.592105263157897</v>
      </c>
      <c r="J9" s="13">
        <f>(F9*100)/H9</f>
        <v>31.578947368421051</v>
      </c>
      <c r="K9" s="13">
        <f>(G9*100)/H9</f>
        <v>12.828947368421053</v>
      </c>
    </row>
    <row r="10" spans="1:11">
      <c r="I10" s="18"/>
      <c r="J10" s="18"/>
      <c r="K10" s="18"/>
    </row>
    <row r="11" spans="1:11" s="3" customFormat="1">
      <c r="A11" s="1">
        <v>2013</v>
      </c>
      <c r="B11" s="2" t="s">
        <v>59</v>
      </c>
      <c r="C11" s="2" t="s">
        <v>61</v>
      </c>
      <c r="D11" s="1">
        <v>1</v>
      </c>
      <c r="E11" s="1">
        <v>49</v>
      </c>
      <c r="F11" s="1">
        <v>14</v>
      </c>
      <c r="G11" s="1">
        <v>8</v>
      </c>
      <c r="H11" s="1">
        <v>71</v>
      </c>
      <c r="I11" s="13">
        <v>69.014084507042256</v>
      </c>
      <c r="J11" s="13">
        <v>19.718309859154928</v>
      </c>
      <c r="K11" s="13">
        <v>11.267605633802816</v>
      </c>
    </row>
    <row r="12" spans="1:11" s="3" customFormat="1">
      <c r="A12" s="1">
        <v>2013</v>
      </c>
      <c r="B12" s="2" t="s">
        <v>59</v>
      </c>
      <c r="C12" s="2" t="s">
        <v>61</v>
      </c>
      <c r="D12" s="1">
        <v>2</v>
      </c>
      <c r="E12" s="1">
        <v>44</v>
      </c>
      <c r="F12" s="1">
        <v>21</v>
      </c>
      <c r="G12" s="1">
        <v>5</v>
      </c>
      <c r="H12" s="1">
        <v>70</v>
      </c>
      <c r="I12" s="13">
        <v>62.857142857142854</v>
      </c>
      <c r="J12" s="13">
        <v>30</v>
      </c>
      <c r="K12" s="13">
        <v>7.1428571428571432</v>
      </c>
    </row>
    <row r="13" spans="1:11" s="3" customFormat="1">
      <c r="A13" s="1">
        <v>2013</v>
      </c>
      <c r="B13" s="2" t="s">
        <v>59</v>
      </c>
      <c r="C13" s="2" t="s">
        <v>61</v>
      </c>
      <c r="D13" s="1">
        <v>3</v>
      </c>
      <c r="E13" s="1">
        <v>64</v>
      </c>
      <c r="F13" s="1">
        <v>32</v>
      </c>
      <c r="G13" s="1">
        <v>8</v>
      </c>
      <c r="H13" s="1">
        <v>104</v>
      </c>
      <c r="I13" s="13">
        <v>61.53846153846154</v>
      </c>
      <c r="J13" s="13">
        <v>30.76923076923077</v>
      </c>
      <c r="K13" s="13">
        <v>7.6923076923076925</v>
      </c>
    </row>
    <row r="14" spans="1:11" s="3" customFormat="1">
      <c r="A14" s="1">
        <v>2013</v>
      </c>
      <c r="B14" s="2" t="s">
        <v>59</v>
      </c>
      <c r="C14" s="2" t="s">
        <v>61</v>
      </c>
      <c r="D14" s="1">
        <v>4</v>
      </c>
      <c r="E14" s="1">
        <v>50</v>
      </c>
      <c r="F14" s="1">
        <v>31</v>
      </c>
      <c r="G14" s="1">
        <v>38</v>
      </c>
      <c r="H14" s="1">
        <v>119</v>
      </c>
      <c r="I14" s="13">
        <v>42.016806722689076</v>
      </c>
      <c r="J14" s="13">
        <v>26.050420168067227</v>
      </c>
      <c r="K14" s="13">
        <v>31.932773109243698</v>
      </c>
    </row>
    <row r="15" spans="1:11" s="14" customFormat="1">
      <c r="A15" s="15"/>
      <c r="B15" s="16"/>
      <c r="C15" s="19" t="s">
        <v>9</v>
      </c>
      <c r="D15" s="15"/>
      <c r="E15" s="15">
        <f>SUM(E11:E14)</f>
        <v>207</v>
      </c>
      <c r="F15" s="15">
        <f>SUM(F11:F14)</f>
        <v>98</v>
      </c>
      <c r="G15" s="15">
        <f>SUM(G11:G14)</f>
        <v>59</v>
      </c>
      <c r="H15" s="15">
        <f>SUM(H11:H14)</f>
        <v>364</v>
      </c>
      <c r="I15" s="13">
        <f>(E15*100)/H15</f>
        <v>56.868131868131869</v>
      </c>
      <c r="J15" s="13">
        <f>(F15*100)/H15</f>
        <v>26.923076923076923</v>
      </c>
      <c r="K15" s="13">
        <f>(G15*100)/H15</f>
        <v>16.208791208791208</v>
      </c>
    </row>
    <row r="16" spans="1:11">
      <c r="I16" s="18"/>
      <c r="J16" s="18"/>
      <c r="K16" s="18"/>
    </row>
    <row r="17" spans="1:11" s="3" customFormat="1">
      <c r="A17" s="1">
        <v>2014</v>
      </c>
      <c r="B17" s="2" t="s">
        <v>59</v>
      </c>
      <c r="C17" s="2" t="s">
        <v>61</v>
      </c>
      <c r="D17" s="1">
        <v>1</v>
      </c>
      <c r="E17" s="1">
        <v>32</v>
      </c>
      <c r="F17" s="1">
        <v>12</v>
      </c>
      <c r="G17" s="1">
        <v>1</v>
      </c>
      <c r="H17" s="1">
        <v>45</v>
      </c>
      <c r="I17" s="13">
        <v>71.111111111111114</v>
      </c>
      <c r="J17" s="13">
        <v>26.666666666666668</v>
      </c>
      <c r="K17" s="13">
        <v>2.2222222222222223</v>
      </c>
    </row>
    <row r="18" spans="1:11" s="3" customFormat="1">
      <c r="A18" s="1">
        <v>2014</v>
      </c>
      <c r="B18" s="2" t="s">
        <v>59</v>
      </c>
      <c r="C18" s="2" t="s">
        <v>61</v>
      </c>
      <c r="D18" s="1">
        <v>2</v>
      </c>
      <c r="E18" s="1">
        <v>34</v>
      </c>
      <c r="F18" s="1">
        <v>16</v>
      </c>
      <c r="G18" s="1">
        <v>2</v>
      </c>
      <c r="H18" s="1">
        <v>52</v>
      </c>
      <c r="I18" s="13">
        <v>65.384615384615387</v>
      </c>
      <c r="J18" s="13">
        <v>30.76923076923077</v>
      </c>
      <c r="K18" s="13">
        <v>3.8461538461538463</v>
      </c>
    </row>
    <row r="19" spans="1:11" s="3" customFormat="1">
      <c r="A19" s="1">
        <v>2014</v>
      </c>
      <c r="B19" s="2" t="s">
        <v>59</v>
      </c>
      <c r="C19" s="2" t="s">
        <v>61</v>
      </c>
      <c r="D19" s="1">
        <v>3</v>
      </c>
      <c r="E19" s="1">
        <v>48</v>
      </c>
      <c r="F19" s="1">
        <v>30</v>
      </c>
      <c r="G19" s="1">
        <v>10</v>
      </c>
      <c r="H19" s="1">
        <v>88</v>
      </c>
      <c r="I19" s="13">
        <v>54.545454545454547</v>
      </c>
      <c r="J19" s="13">
        <v>34.090909090909093</v>
      </c>
      <c r="K19" s="13">
        <v>11.363636363636363</v>
      </c>
    </row>
    <row r="20" spans="1:11" s="3" customFormat="1">
      <c r="A20" s="1">
        <v>2014</v>
      </c>
      <c r="B20" s="2" t="s">
        <v>59</v>
      </c>
      <c r="C20" s="2" t="s">
        <v>61</v>
      </c>
      <c r="D20" s="1">
        <v>4</v>
      </c>
      <c r="E20" s="1">
        <v>81</v>
      </c>
      <c r="F20" s="1">
        <v>47</v>
      </c>
      <c r="G20" s="1">
        <v>35</v>
      </c>
      <c r="H20" s="1">
        <v>163</v>
      </c>
      <c r="I20" s="13">
        <v>49.693251533742334</v>
      </c>
      <c r="J20" s="13">
        <v>28.834355828220858</v>
      </c>
      <c r="K20" s="13">
        <v>21.472392638036808</v>
      </c>
    </row>
    <row r="21" spans="1:11" s="20" customFormat="1">
      <c r="C21" s="21" t="s">
        <v>10</v>
      </c>
      <c r="E21" s="20">
        <f>SUM(E17:E20)</f>
        <v>195</v>
      </c>
      <c r="F21" s="20">
        <f>SUM(F17:F20)</f>
        <v>105</v>
      </c>
      <c r="G21" s="20">
        <f>SUM(G17:G20)</f>
        <v>48</v>
      </c>
      <c r="H21" s="20">
        <f>SUM(H17:H20)</f>
        <v>348</v>
      </c>
      <c r="I21" s="13">
        <f>(E21*100)/H21</f>
        <v>56.03448275862069</v>
      </c>
      <c r="J21" s="13">
        <f>(F21*100)/H21</f>
        <v>30.172413793103448</v>
      </c>
      <c r="K21" s="13">
        <f>(G21*100)/H21</f>
        <v>13.793103448275861</v>
      </c>
    </row>
    <row r="23" spans="1:11">
      <c r="A23" s="38">
        <v>2015</v>
      </c>
      <c r="B23" s="2" t="s">
        <v>59</v>
      </c>
      <c r="C23" s="2" t="s">
        <v>61</v>
      </c>
      <c r="D23">
        <v>1</v>
      </c>
      <c r="E23">
        <v>56</v>
      </c>
      <c r="F23">
        <v>11</v>
      </c>
      <c r="G23">
        <v>13</v>
      </c>
      <c r="H23">
        <v>80</v>
      </c>
      <c r="I23" s="31">
        <v>70</v>
      </c>
      <c r="J23" s="31">
        <v>13.75</v>
      </c>
      <c r="K23" s="31">
        <v>16.25</v>
      </c>
    </row>
    <row r="24" spans="1:11">
      <c r="A24">
        <v>2015</v>
      </c>
      <c r="B24" s="2" t="s">
        <v>59</v>
      </c>
      <c r="C24" s="2" t="s">
        <v>61</v>
      </c>
      <c r="D24">
        <v>2</v>
      </c>
      <c r="E24">
        <v>22</v>
      </c>
      <c r="F24">
        <v>16</v>
      </c>
      <c r="G24">
        <v>6</v>
      </c>
      <c r="H24">
        <v>44</v>
      </c>
      <c r="I24" s="31">
        <v>50</v>
      </c>
      <c r="J24" s="31">
        <v>36.36</v>
      </c>
      <c r="K24" s="31">
        <v>13.64</v>
      </c>
    </row>
    <row r="25" spans="1:11">
      <c r="A25">
        <v>2015</v>
      </c>
      <c r="B25" s="2" t="s">
        <v>59</v>
      </c>
      <c r="C25" s="2" t="s">
        <v>61</v>
      </c>
      <c r="D25">
        <v>3</v>
      </c>
      <c r="E25">
        <v>33</v>
      </c>
      <c r="F25">
        <v>23</v>
      </c>
      <c r="G25">
        <v>7</v>
      </c>
      <c r="H25">
        <v>63</v>
      </c>
      <c r="I25" s="31">
        <v>52.38</v>
      </c>
      <c r="J25" s="31">
        <v>36.5</v>
      </c>
      <c r="K25" s="31">
        <v>11.12</v>
      </c>
    </row>
    <row r="26" spans="1:11">
      <c r="A26">
        <v>2015</v>
      </c>
      <c r="B26" s="2" t="s">
        <v>59</v>
      </c>
      <c r="C26" s="2" t="s">
        <v>61</v>
      </c>
      <c r="D26">
        <v>4</v>
      </c>
      <c r="E26">
        <v>62</v>
      </c>
      <c r="F26">
        <v>45</v>
      </c>
      <c r="G26">
        <v>25</v>
      </c>
      <c r="H26">
        <v>132</v>
      </c>
      <c r="I26" s="31">
        <v>46.96</v>
      </c>
      <c r="J26" s="31">
        <v>34.090000000000003</v>
      </c>
      <c r="K26" s="31">
        <v>18.95</v>
      </c>
    </row>
    <row r="27" spans="1:11" s="32" customFormat="1">
      <c r="C27" s="33" t="s">
        <v>119</v>
      </c>
      <c r="E27" s="32">
        <f>SUM(E23:E26)</f>
        <v>173</v>
      </c>
      <c r="F27" s="32">
        <f>SUM(F23:F26)</f>
        <v>95</v>
      </c>
      <c r="G27" s="32">
        <f>SUM(G23:G26)</f>
        <v>51</v>
      </c>
      <c r="H27" s="32">
        <f>SUM(H23:H26)</f>
        <v>319</v>
      </c>
      <c r="I27" s="37">
        <f>(100*E27)/H27</f>
        <v>54.231974921630091</v>
      </c>
      <c r="J27" s="37">
        <f>(100*F27)/H27</f>
        <v>29.780564263322884</v>
      </c>
      <c r="K27" s="37">
        <f>(100*G27)/H27</f>
        <v>15.987460815047022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zoomScale="70" zoomScaleNormal="70" zoomScalePageLayoutView="70" workbookViewId="0">
      <selection activeCell="C11" sqref="C11:J11"/>
    </sheetView>
  </sheetViews>
  <sheetFormatPr baseColWidth="10" defaultColWidth="11.5" defaultRowHeight="14" x14ac:dyDescent="0"/>
  <cols>
    <col min="3" max="3" width="53" bestFit="1" customWidth="1"/>
  </cols>
  <sheetData>
    <row r="1" spans="1:17" ht="15">
      <c r="D1" s="7" t="s">
        <v>2</v>
      </c>
      <c r="E1" s="7" t="s">
        <v>1</v>
      </c>
      <c r="F1" s="7" t="s">
        <v>0</v>
      </c>
      <c r="G1" s="7" t="s">
        <v>3</v>
      </c>
      <c r="H1" s="8" t="s">
        <v>4</v>
      </c>
      <c r="I1" s="8" t="s">
        <v>5</v>
      </c>
      <c r="J1" s="8" t="s">
        <v>6</v>
      </c>
    </row>
    <row r="2" spans="1:17" ht="15">
      <c r="C2" t="s">
        <v>62</v>
      </c>
      <c r="D2" s="7"/>
      <c r="E2" s="7"/>
      <c r="F2" s="7"/>
      <c r="G2" s="7"/>
    </row>
    <row r="3" spans="1:17" s="14" customFormat="1">
      <c r="A3"/>
      <c r="B3"/>
      <c r="C3" s="19" t="s">
        <v>7</v>
      </c>
      <c r="D3" s="15">
        <v>561</v>
      </c>
      <c r="E3" s="15">
        <v>87</v>
      </c>
      <c r="F3" s="15">
        <v>79</v>
      </c>
      <c r="G3" s="15">
        <v>727</v>
      </c>
      <c r="H3" s="13">
        <v>75</v>
      </c>
      <c r="I3" s="13">
        <v>15.384615384615385</v>
      </c>
      <c r="J3" s="13">
        <v>9.615384615384615</v>
      </c>
      <c r="K3"/>
      <c r="L3"/>
      <c r="M3"/>
      <c r="N3"/>
      <c r="O3"/>
      <c r="P3"/>
      <c r="Q3"/>
    </row>
    <row r="4" spans="1:17" s="14" customFormat="1">
      <c r="A4"/>
      <c r="B4"/>
      <c r="C4" s="19" t="s">
        <v>8</v>
      </c>
      <c r="D4" s="15">
        <v>826</v>
      </c>
      <c r="E4" s="15">
        <v>148</v>
      </c>
      <c r="F4" s="15">
        <v>104</v>
      </c>
      <c r="G4" s="15">
        <v>1078</v>
      </c>
      <c r="H4" s="13">
        <v>76.623376623376629</v>
      </c>
      <c r="I4" s="13">
        <v>13.729128014842301</v>
      </c>
      <c r="J4" s="13">
        <v>9.6474953617810755</v>
      </c>
      <c r="K4"/>
      <c r="L4"/>
      <c r="M4"/>
      <c r="N4"/>
      <c r="O4"/>
      <c r="P4"/>
      <c r="Q4"/>
    </row>
    <row r="5" spans="1:17" s="14" customFormat="1">
      <c r="A5"/>
      <c r="B5"/>
      <c r="C5" s="19" t="s">
        <v>9</v>
      </c>
      <c r="D5" s="15">
        <v>1082</v>
      </c>
      <c r="E5" s="15">
        <v>205</v>
      </c>
      <c r="F5" s="15">
        <v>232</v>
      </c>
      <c r="G5" s="15">
        <v>1519</v>
      </c>
      <c r="H5" s="13">
        <v>71.231073074391048</v>
      </c>
      <c r="I5" s="13">
        <v>13.495720868992759</v>
      </c>
      <c r="J5" s="13">
        <v>15.273206056616194</v>
      </c>
      <c r="K5"/>
      <c r="L5"/>
      <c r="M5"/>
      <c r="N5"/>
      <c r="O5"/>
      <c r="P5"/>
      <c r="Q5"/>
    </row>
    <row r="6" spans="1:17" s="14" customFormat="1">
      <c r="A6"/>
      <c r="B6"/>
      <c r="C6" s="19" t="s">
        <v>10</v>
      </c>
      <c r="D6" s="15">
        <v>290</v>
      </c>
      <c r="E6" s="15">
        <v>99</v>
      </c>
      <c r="F6" s="15">
        <v>179</v>
      </c>
      <c r="G6" s="15">
        <v>568</v>
      </c>
      <c r="H6" s="13">
        <v>51.056338028169016</v>
      </c>
      <c r="I6" s="13">
        <v>17.429577464788732</v>
      </c>
      <c r="J6" s="13">
        <v>31.514084507042252</v>
      </c>
      <c r="K6"/>
      <c r="L6"/>
      <c r="M6"/>
      <c r="N6"/>
      <c r="O6"/>
      <c r="P6"/>
      <c r="Q6"/>
    </row>
    <row r="7" spans="1:17">
      <c r="C7" s="19" t="s">
        <v>119</v>
      </c>
      <c r="D7" s="32">
        <v>195</v>
      </c>
      <c r="E7" s="32">
        <v>90</v>
      </c>
      <c r="F7" s="32">
        <v>26</v>
      </c>
      <c r="G7" s="32">
        <v>311</v>
      </c>
      <c r="H7" s="37">
        <v>62.70096463022508</v>
      </c>
      <c r="I7" s="37">
        <v>28.938906752411576</v>
      </c>
      <c r="J7" s="37">
        <v>8.360128617363344</v>
      </c>
    </row>
    <row r="9" spans="1:17" s="3" customFormat="1">
      <c r="A9"/>
      <c r="B9"/>
      <c r="C9" s="2" t="s">
        <v>63</v>
      </c>
      <c r="D9"/>
      <c r="E9"/>
      <c r="F9"/>
      <c r="G9"/>
      <c r="H9"/>
      <c r="I9"/>
      <c r="J9"/>
      <c r="K9"/>
      <c r="L9"/>
      <c r="M9"/>
      <c r="N9"/>
      <c r="O9"/>
      <c r="P9"/>
      <c r="Q9"/>
    </row>
    <row r="10" spans="1:17" s="14" customFormat="1">
      <c r="A10"/>
      <c r="B10"/>
      <c r="C10" s="19" t="s">
        <v>10</v>
      </c>
      <c r="D10" s="15">
        <v>790</v>
      </c>
      <c r="E10" s="15">
        <v>154</v>
      </c>
      <c r="F10" s="15">
        <v>120</v>
      </c>
      <c r="G10" s="15">
        <v>1064</v>
      </c>
      <c r="H10" s="13">
        <v>74.248120300751879</v>
      </c>
      <c r="I10" s="13">
        <v>14.473684210526315</v>
      </c>
      <c r="J10" s="13">
        <v>11.278195488721805</v>
      </c>
      <c r="K10"/>
      <c r="L10"/>
      <c r="M10"/>
      <c r="N10"/>
      <c r="O10"/>
      <c r="P10"/>
      <c r="Q10"/>
    </row>
    <row r="11" spans="1:17" s="14" customFormat="1">
      <c r="A11"/>
      <c r="B11"/>
      <c r="C11" s="19" t="s">
        <v>119</v>
      </c>
      <c r="D11" s="56">
        <v>964</v>
      </c>
      <c r="E11" s="15">
        <v>191</v>
      </c>
      <c r="F11" s="15">
        <v>300</v>
      </c>
      <c r="G11" s="15">
        <v>1455</v>
      </c>
      <c r="H11" s="13">
        <v>66.254295532646054</v>
      </c>
      <c r="I11" s="13">
        <v>13.127147766323024</v>
      </c>
      <c r="J11" s="13">
        <v>20.618556701030929</v>
      </c>
      <c r="K11"/>
      <c r="L11"/>
      <c r="M11"/>
      <c r="N11"/>
      <c r="O11"/>
      <c r="P11"/>
      <c r="Q11"/>
    </row>
    <row r="12" spans="1:17" s="14" customFormat="1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</row>
    <row r="13" spans="1:17">
      <c r="C13" s="28" t="s">
        <v>23</v>
      </c>
      <c r="D13" s="26">
        <f t="shared" ref="D13:G15" si="0">SUM(D3)</f>
        <v>561</v>
      </c>
      <c r="E13" s="26">
        <f t="shared" si="0"/>
        <v>87</v>
      </c>
      <c r="F13" s="26">
        <f t="shared" si="0"/>
        <v>79</v>
      </c>
      <c r="G13" s="26">
        <f t="shared" si="0"/>
        <v>727</v>
      </c>
      <c r="H13" s="27">
        <f>(D13*100)/G13</f>
        <v>77.166437414030256</v>
      </c>
      <c r="I13" s="27">
        <f>(E13*100)/G13</f>
        <v>11.966987620357633</v>
      </c>
      <c r="J13" s="27">
        <f>(F13*100)/G13</f>
        <v>10.866574965612104</v>
      </c>
    </row>
    <row r="14" spans="1:17">
      <c r="C14" s="28" t="s">
        <v>24</v>
      </c>
      <c r="D14" s="26">
        <f t="shared" si="0"/>
        <v>826</v>
      </c>
      <c r="E14" s="26">
        <f t="shared" si="0"/>
        <v>148</v>
      </c>
      <c r="F14" s="26">
        <f t="shared" si="0"/>
        <v>104</v>
      </c>
      <c r="G14" s="26">
        <f t="shared" si="0"/>
        <v>1078</v>
      </c>
      <c r="H14" s="27">
        <f>(D14*100)/G14</f>
        <v>76.623376623376629</v>
      </c>
      <c r="I14" s="27">
        <f>(E14*100)/G14</f>
        <v>13.729128014842301</v>
      </c>
      <c r="J14" s="27">
        <f>(F14*100)/G14</f>
        <v>9.6474953617810755</v>
      </c>
    </row>
    <row r="15" spans="1:17">
      <c r="C15" s="28" t="s">
        <v>25</v>
      </c>
      <c r="D15" s="26">
        <f t="shared" si="0"/>
        <v>1082</v>
      </c>
      <c r="E15" s="26">
        <f t="shared" si="0"/>
        <v>205</v>
      </c>
      <c r="F15" s="26">
        <f t="shared" si="0"/>
        <v>232</v>
      </c>
      <c r="G15" s="26">
        <f t="shared" si="0"/>
        <v>1519</v>
      </c>
      <c r="H15" s="27">
        <f>(D15*100)/G15</f>
        <v>71.231073074391048</v>
      </c>
      <c r="I15" s="27">
        <f>(E15*100)/G15</f>
        <v>13.495720868992759</v>
      </c>
      <c r="J15" s="27">
        <f>(F15*100)/G15</f>
        <v>15.273206056616194</v>
      </c>
    </row>
    <row r="16" spans="1:17">
      <c r="C16" s="28" t="s">
        <v>26</v>
      </c>
      <c r="D16" s="26">
        <f>SUM(D6+D10)</f>
        <v>1080</v>
      </c>
      <c r="E16" s="26">
        <f>SUM(E6+E10)</f>
        <v>253</v>
      </c>
      <c r="F16" s="26">
        <f>SUM(F6+F10)</f>
        <v>299</v>
      </c>
      <c r="G16" s="26">
        <f>SUM(G6+G10)</f>
        <v>1632</v>
      </c>
      <c r="H16" s="27">
        <f>(D16*100)/G16</f>
        <v>66.17647058823529</v>
      </c>
      <c r="I16" s="27">
        <f>(E16*100)/G16</f>
        <v>15.502450980392156</v>
      </c>
      <c r="J16" s="27">
        <f>(F16*100)/G16</f>
        <v>18.321078431372548</v>
      </c>
    </row>
    <row r="17" spans="3:10">
      <c r="C17" s="28" t="s">
        <v>122</v>
      </c>
      <c r="D17" s="53">
        <f>SUM(D11,D7)</f>
        <v>1159</v>
      </c>
      <c r="E17" s="53">
        <f>SUM(E11,E7)</f>
        <v>281</v>
      </c>
      <c r="F17" s="53">
        <f>SUM(F11,F7)</f>
        <v>326</v>
      </c>
      <c r="G17" s="53">
        <f>SUM(G11,G7)</f>
        <v>1766</v>
      </c>
      <c r="H17" s="27">
        <f>(100*D17)/G17</f>
        <v>65.628539071347674</v>
      </c>
      <c r="I17" s="27">
        <f>(100*E17)/G17</f>
        <v>15.911664779161947</v>
      </c>
      <c r="J17" s="27">
        <f>(100*F17)/G17</f>
        <v>18.459796149490373</v>
      </c>
    </row>
    <row r="18" spans="3:10">
      <c r="C18" s="28"/>
      <c r="D18" s="26"/>
      <c r="E18" s="26"/>
      <c r="F18" s="26"/>
      <c r="G18" s="26"/>
      <c r="H18" s="27"/>
      <c r="I18" s="27"/>
      <c r="J18" s="27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1"/>
  <sheetViews>
    <sheetView zoomScale="70" zoomScaleNormal="70" zoomScalePageLayoutView="70" workbookViewId="0">
      <selection activeCell="D14" sqref="D14:J14"/>
    </sheetView>
  </sheetViews>
  <sheetFormatPr baseColWidth="10" defaultColWidth="11.5" defaultRowHeight="14" x14ac:dyDescent="0"/>
  <cols>
    <col min="3" max="3" width="50.1640625" bestFit="1" customWidth="1"/>
  </cols>
  <sheetData>
    <row r="1" spans="1:23" ht="15">
      <c r="D1" s="7" t="s">
        <v>2</v>
      </c>
      <c r="E1" s="7" t="s">
        <v>1</v>
      </c>
      <c r="F1" s="7" t="s">
        <v>0</v>
      </c>
      <c r="G1" s="7" t="s">
        <v>3</v>
      </c>
      <c r="H1" s="8" t="s">
        <v>4</v>
      </c>
      <c r="I1" s="8" t="s">
        <v>5</v>
      </c>
      <c r="J1" s="8" t="s">
        <v>6</v>
      </c>
    </row>
    <row r="2" spans="1:23" s="3" customFormat="1">
      <c r="A2" s="1"/>
      <c r="B2" s="2"/>
      <c r="C2" s="2" t="s">
        <v>75</v>
      </c>
      <c r="D2" s="1"/>
      <c r="E2" s="1"/>
      <c r="F2" s="1"/>
      <c r="G2" s="1"/>
      <c r="H2"/>
      <c r="I2"/>
      <c r="J2"/>
    </row>
    <row r="3" spans="1:23" s="14" customFormat="1">
      <c r="A3"/>
      <c r="B3"/>
      <c r="C3" s="19" t="s">
        <v>7</v>
      </c>
      <c r="D3" s="15">
        <v>216</v>
      </c>
      <c r="E3" s="15">
        <v>20</v>
      </c>
      <c r="F3" s="15">
        <v>34</v>
      </c>
      <c r="G3" s="15">
        <v>270</v>
      </c>
      <c r="H3" s="13">
        <v>80</v>
      </c>
      <c r="I3" s="13">
        <v>7.4074074074074074</v>
      </c>
      <c r="J3" s="13">
        <v>12.592592592592593</v>
      </c>
      <c r="K3"/>
      <c r="L3"/>
      <c r="M3"/>
      <c r="N3"/>
      <c r="O3"/>
      <c r="P3"/>
      <c r="Q3"/>
      <c r="R3"/>
      <c r="S3"/>
      <c r="T3"/>
      <c r="U3"/>
      <c r="V3"/>
      <c r="W3"/>
    </row>
    <row r="4" spans="1:23" s="14" customFormat="1">
      <c r="A4"/>
      <c r="B4"/>
      <c r="C4" s="19" t="s">
        <v>8</v>
      </c>
      <c r="D4" s="15">
        <v>346</v>
      </c>
      <c r="E4" s="15">
        <v>36</v>
      </c>
      <c r="F4" s="15">
        <v>58</v>
      </c>
      <c r="G4" s="15">
        <v>440</v>
      </c>
      <c r="H4" s="13">
        <v>78.63636363636364</v>
      </c>
      <c r="I4" s="13">
        <v>8.1818181818181817</v>
      </c>
      <c r="J4" s="13">
        <v>13.181818181818182</v>
      </c>
      <c r="K4"/>
      <c r="L4"/>
      <c r="M4"/>
      <c r="N4"/>
      <c r="O4"/>
      <c r="P4"/>
      <c r="Q4"/>
      <c r="R4"/>
      <c r="S4"/>
      <c r="T4"/>
      <c r="U4"/>
      <c r="V4"/>
      <c r="W4"/>
    </row>
    <row r="5" spans="1:23" s="14" customFormat="1">
      <c r="A5"/>
      <c r="B5"/>
      <c r="C5" s="19" t="s">
        <v>9</v>
      </c>
      <c r="D5" s="15">
        <v>420</v>
      </c>
      <c r="E5" s="15">
        <v>67</v>
      </c>
      <c r="F5" s="15">
        <v>77</v>
      </c>
      <c r="G5" s="15">
        <v>564</v>
      </c>
      <c r="H5" s="13">
        <v>74.468085106382972</v>
      </c>
      <c r="I5" s="13">
        <v>11.879432624113475</v>
      </c>
      <c r="J5" s="13">
        <v>13.652482269503546</v>
      </c>
      <c r="K5"/>
      <c r="L5"/>
      <c r="M5"/>
      <c r="N5"/>
      <c r="O5"/>
      <c r="P5"/>
      <c r="Q5"/>
      <c r="R5"/>
      <c r="S5"/>
      <c r="T5"/>
      <c r="U5"/>
      <c r="V5"/>
      <c r="W5"/>
    </row>
    <row r="6" spans="1:23" s="14" customFormat="1">
      <c r="A6"/>
      <c r="B6"/>
      <c r="C6" s="19" t="s">
        <v>10</v>
      </c>
      <c r="D6" s="15">
        <v>455</v>
      </c>
      <c r="E6" s="15">
        <v>77</v>
      </c>
      <c r="F6" s="15">
        <v>85</v>
      </c>
      <c r="G6" s="15">
        <v>617</v>
      </c>
      <c r="H6" s="13">
        <v>73.743922204213945</v>
      </c>
      <c r="I6" s="13">
        <v>12.479740680713128</v>
      </c>
      <c r="J6" s="13">
        <v>13.776337115072934</v>
      </c>
      <c r="K6"/>
      <c r="L6"/>
      <c r="M6"/>
      <c r="N6"/>
      <c r="O6"/>
      <c r="P6"/>
      <c r="Q6"/>
      <c r="R6"/>
      <c r="S6"/>
      <c r="T6"/>
      <c r="U6"/>
      <c r="V6"/>
      <c r="W6"/>
    </row>
    <row r="7" spans="1:23" s="14" customFormat="1">
      <c r="A7"/>
      <c r="B7"/>
      <c r="C7" s="19" t="s">
        <v>119</v>
      </c>
      <c r="D7" s="15">
        <v>423</v>
      </c>
      <c r="E7" s="15">
        <v>65</v>
      </c>
      <c r="F7" s="15">
        <v>72</v>
      </c>
      <c r="G7" s="15">
        <v>560</v>
      </c>
      <c r="H7" s="13">
        <v>75.535714285714292</v>
      </c>
      <c r="I7" s="13">
        <v>11.607142857142858</v>
      </c>
      <c r="J7" s="13">
        <v>12.857142857142858</v>
      </c>
      <c r="K7"/>
      <c r="L7"/>
      <c r="M7"/>
      <c r="N7"/>
      <c r="O7"/>
      <c r="P7"/>
      <c r="Q7"/>
      <c r="R7"/>
      <c r="S7"/>
      <c r="T7"/>
      <c r="U7"/>
      <c r="V7"/>
      <c r="W7"/>
    </row>
    <row r="9" spans="1:23" s="3" customFormat="1">
      <c r="A9"/>
      <c r="B9"/>
      <c r="C9" s="2" t="s">
        <v>78</v>
      </c>
      <c r="D9" s="1"/>
      <c r="E9" s="1"/>
      <c r="F9" s="1"/>
      <c r="G9" s="1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</row>
    <row r="10" spans="1:23" s="14" customFormat="1">
      <c r="A10"/>
      <c r="B10"/>
      <c r="C10" s="16" t="s">
        <v>7</v>
      </c>
      <c r="D10" s="15">
        <v>270</v>
      </c>
      <c r="E10" s="15">
        <v>45</v>
      </c>
      <c r="F10" s="15">
        <v>27</v>
      </c>
      <c r="G10" s="15">
        <v>342</v>
      </c>
      <c r="H10" s="13">
        <v>78.94736842105263</v>
      </c>
      <c r="I10" s="13">
        <v>13.157894736842104</v>
      </c>
      <c r="J10" s="13">
        <v>7.8947368421052628</v>
      </c>
      <c r="K10"/>
      <c r="L10"/>
      <c r="M10"/>
      <c r="N10"/>
      <c r="O10"/>
      <c r="P10"/>
      <c r="Q10"/>
      <c r="R10"/>
      <c r="S10"/>
      <c r="T10"/>
      <c r="U10"/>
      <c r="V10"/>
      <c r="W10"/>
    </row>
    <row r="11" spans="1:23" s="14" customFormat="1">
      <c r="A11"/>
      <c r="B11"/>
      <c r="C11" s="16" t="s">
        <v>8</v>
      </c>
      <c r="D11" s="15">
        <v>363</v>
      </c>
      <c r="E11" s="15">
        <v>49</v>
      </c>
      <c r="F11" s="15">
        <v>48</v>
      </c>
      <c r="G11" s="15">
        <v>460</v>
      </c>
      <c r="H11" s="13">
        <v>78.913043478260875</v>
      </c>
      <c r="I11" s="13">
        <v>10.652173913043478</v>
      </c>
      <c r="J11" s="13">
        <v>10.434782608695652</v>
      </c>
      <c r="K11"/>
      <c r="L11"/>
      <c r="M11"/>
      <c r="N11"/>
      <c r="O11"/>
      <c r="P11"/>
      <c r="Q11"/>
      <c r="R11"/>
      <c r="S11"/>
      <c r="T11"/>
      <c r="U11"/>
      <c r="V11"/>
      <c r="W11"/>
    </row>
    <row r="12" spans="1:23" s="14" customFormat="1">
      <c r="A12"/>
      <c r="B12"/>
      <c r="C12" s="16" t="s">
        <v>9</v>
      </c>
      <c r="D12" s="15">
        <v>421</v>
      </c>
      <c r="E12" s="15">
        <v>80</v>
      </c>
      <c r="F12" s="15">
        <v>65</v>
      </c>
      <c r="G12" s="15">
        <v>566</v>
      </c>
      <c r="H12" s="13">
        <v>74.381625441696116</v>
      </c>
      <c r="I12" s="13">
        <v>14.134275618374557</v>
      </c>
      <c r="J12" s="13">
        <v>11.484098939929329</v>
      </c>
      <c r="K12"/>
      <c r="L12"/>
      <c r="M12"/>
      <c r="N12"/>
      <c r="O12"/>
      <c r="P12"/>
      <c r="Q12"/>
      <c r="R12"/>
      <c r="S12"/>
      <c r="T12"/>
      <c r="U12"/>
      <c r="V12"/>
      <c r="W12"/>
    </row>
    <row r="13" spans="1:23" s="14" customFormat="1">
      <c r="A13"/>
      <c r="B13"/>
      <c r="C13" s="16" t="s">
        <v>10</v>
      </c>
      <c r="D13" s="15">
        <v>372</v>
      </c>
      <c r="E13" s="15">
        <v>83</v>
      </c>
      <c r="F13" s="15">
        <v>56</v>
      </c>
      <c r="G13" s="15">
        <v>511</v>
      </c>
      <c r="H13" s="13">
        <v>72.798434442270064</v>
      </c>
      <c r="I13" s="13">
        <v>16.2426614481409</v>
      </c>
      <c r="J13" s="13">
        <v>10.95890410958904</v>
      </c>
      <c r="K13"/>
      <c r="L13"/>
      <c r="M13"/>
      <c r="N13"/>
      <c r="O13"/>
      <c r="P13"/>
      <c r="Q13"/>
      <c r="R13"/>
      <c r="S13"/>
      <c r="T13"/>
      <c r="U13"/>
      <c r="V13"/>
      <c r="W13"/>
    </row>
    <row r="14" spans="1:23" s="14" customFormat="1">
      <c r="A14"/>
      <c r="B14"/>
      <c r="C14" s="19" t="s">
        <v>119</v>
      </c>
      <c r="D14" s="15">
        <v>278</v>
      </c>
      <c r="E14" s="15">
        <v>68</v>
      </c>
      <c r="F14" s="15">
        <v>54</v>
      </c>
      <c r="G14" s="15">
        <v>400</v>
      </c>
      <c r="H14" s="13">
        <v>69.5</v>
      </c>
      <c r="I14" s="13">
        <v>17</v>
      </c>
      <c r="J14" s="13">
        <v>13.5</v>
      </c>
      <c r="K14"/>
      <c r="L14"/>
      <c r="M14"/>
      <c r="N14"/>
      <c r="O14"/>
      <c r="P14"/>
      <c r="Q14"/>
      <c r="R14"/>
      <c r="S14"/>
      <c r="T14"/>
      <c r="U14"/>
      <c r="V14"/>
      <c r="W14"/>
    </row>
    <row r="16" spans="1:23">
      <c r="C16" s="28" t="s">
        <v>27</v>
      </c>
      <c r="D16" s="26">
        <f t="shared" ref="D16:E18" si="0">SUM(D3,D10)</f>
        <v>486</v>
      </c>
      <c r="E16" s="26">
        <f t="shared" si="0"/>
        <v>65</v>
      </c>
      <c r="F16" s="26">
        <f t="shared" ref="F16:G19" si="1">SUM(F3,F10)</f>
        <v>61</v>
      </c>
      <c r="G16" s="26">
        <f t="shared" si="1"/>
        <v>612</v>
      </c>
      <c r="H16" s="27">
        <f>(D16*100)/G16</f>
        <v>79.411764705882348</v>
      </c>
      <c r="I16" s="27">
        <f>(E16*100)/G16</f>
        <v>10.620915032679738</v>
      </c>
      <c r="J16" s="27">
        <f>(F16*100)/G16</f>
        <v>9.9673202614379086</v>
      </c>
    </row>
    <row r="17" spans="3:10">
      <c r="C17" s="28" t="s">
        <v>28</v>
      </c>
      <c r="D17" s="26">
        <f t="shared" si="0"/>
        <v>709</v>
      </c>
      <c r="E17" s="26">
        <f t="shared" si="0"/>
        <v>85</v>
      </c>
      <c r="F17" s="26">
        <f t="shared" si="1"/>
        <v>106</v>
      </c>
      <c r="G17" s="26">
        <f t="shared" si="1"/>
        <v>900</v>
      </c>
      <c r="H17" s="27">
        <f>(D17*100)/G17</f>
        <v>78.777777777777771</v>
      </c>
      <c r="I17" s="27">
        <f>(E17*100)/G17</f>
        <v>9.4444444444444446</v>
      </c>
      <c r="J17" s="27">
        <f>(F17*100)/G17</f>
        <v>11.777777777777779</v>
      </c>
    </row>
    <row r="18" spans="3:10">
      <c r="C18" s="28" t="s">
        <v>29</v>
      </c>
      <c r="D18" s="26">
        <f t="shared" si="0"/>
        <v>841</v>
      </c>
      <c r="E18" s="26">
        <f t="shared" si="0"/>
        <v>147</v>
      </c>
      <c r="F18" s="26">
        <f t="shared" si="1"/>
        <v>142</v>
      </c>
      <c r="G18" s="26">
        <f t="shared" si="1"/>
        <v>1130</v>
      </c>
      <c r="H18" s="27">
        <f>(D18*100)/G18</f>
        <v>74.424778761061944</v>
      </c>
      <c r="I18" s="27">
        <f>(E18*100)/G18</f>
        <v>13.008849557522124</v>
      </c>
      <c r="J18" s="27">
        <f>(F18*100)/G18</f>
        <v>12.56637168141593</v>
      </c>
    </row>
    <row r="19" spans="3:10">
      <c r="C19" s="28" t="s">
        <v>30</v>
      </c>
      <c r="D19" s="26">
        <f>SUM(D6,D13)</f>
        <v>827</v>
      </c>
      <c r="E19" s="26">
        <f>SUM(E6,E13)</f>
        <v>160</v>
      </c>
      <c r="F19" s="26">
        <f t="shared" si="1"/>
        <v>141</v>
      </c>
      <c r="G19" s="26">
        <f t="shared" si="1"/>
        <v>1128</v>
      </c>
      <c r="H19" s="27">
        <f>(D19*100)/G19</f>
        <v>73.315602836879435</v>
      </c>
      <c r="I19" s="27">
        <f>(E19*100)/G19</f>
        <v>14.184397163120567</v>
      </c>
      <c r="J19" s="27">
        <f>(F19*100)/G19</f>
        <v>12.5</v>
      </c>
    </row>
    <row r="20" spans="3:10">
      <c r="C20" s="28" t="s">
        <v>123</v>
      </c>
      <c r="D20" s="26">
        <f>SUM(D14,D7)</f>
        <v>701</v>
      </c>
      <c r="E20" s="26">
        <f>SUM(E14,E7)</f>
        <v>133</v>
      </c>
      <c r="F20" s="26">
        <f>SUM(F14,F7)</f>
        <v>126</v>
      </c>
      <c r="G20" s="26">
        <f>SUM(G14,G7)</f>
        <v>960</v>
      </c>
      <c r="H20" s="27">
        <f>(100*D20)/G20</f>
        <v>73.020833333333329</v>
      </c>
      <c r="I20" s="27">
        <f>(100*E20)/G20</f>
        <v>13.854166666666666</v>
      </c>
      <c r="J20" s="27">
        <f>(100*F20)/G20</f>
        <v>13.125</v>
      </c>
    </row>
    <row r="21" spans="3:10">
      <c r="C21" s="28"/>
      <c r="D21" s="26"/>
      <c r="E21" s="26"/>
      <c r="F21" s="26"/>
      <c r="G21" s="26"/>
      <c r="H21" s="27"/>
      <c r="I21" s="27"/>
      <c r="J21" s="27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2"/>
  <sheetViews>
    <sheetView topLeftCell="D10" zoomScale="90" zoomScaleNormal="90" zoomScalePageLayoutView="90" workbookViewId="0">
      <selection activeCell="D34" sqref="D34:J34"/>
    </sheetView>
  </sheetViews>
  <sheetFormatPr baseColWidth="10" defaultColWidth="11.5" defaultRowHeight="14" x14ac:dyDescent="0"/>
  <cols>
    <col min="3" max="3" width="57.5" bestFit="1" customWidth="1"/>
  </cols>
  <sheetData>
    <row r="1" spans="1:24" ht="15">
      <c r="D1" s="7" t="s">
        <v>2</v>
      </c>
      <c r="E1" s="7" t="s">
        <v>1</v>
      </c>
      <c r="F1" s="7" t="s">
        <v>0</v>
      </c>
      <c r="G1" s="7" t="s">
        <v>3</v>
      </c>
      <c r="H1" s="8" t="s">
        <v>4</v>
      </c>
      <c r="I1" s="8" t="s">
        <v>5</v>
      </c>
      <c r="J1" s="8" t="s">
        <v>6</v>
      </c>
    </row>
    <row r="2" spans="1:24" s="3" customFormat="1" ht="14.25" customHeight="1">
      <c r="A2" s="1"/>
      <c r="B2" s="2"/>
      <c r="C2" s="2" t="s">
        <v>95</v>
      </c>
      <c r="D2" s="1"/>
      <c r="E2" s="1"/>
      <c r="F2" s="1"/>
      <c r="G2" s="1"/>
      <c r="H2"/>
      <c r="I2"/>
      <c r="J2"/>
    </row>
    <row r="3" spans="1:24" s="14" customFormat="1">
      <c r="A3"/>
      <c r="B3"/>
      <c r="C3" s="16" t="s">
        <v>7</v>
      </c>
      <c r="D3" s="15">
        <v>170</v>
      </c>
      <c r="E3" s="15">
        <v>43</v>
      </c>
      <c r="F3" s="15">
        <v>16</v>
      </c>
      <c r="G3" s="15">
        <v>229</v>
      </c>
      <c r="H3" s="13">
        <v>74.235807860262014</v>
      </c>
      <c r="I3" s="13">
        <v>18.777292576419214</v>
      </c>
      <c r="J3" s="13">
        <v>6.9868995633187776</v>
      </c>
      <c r="K3"/>
      <c r="L3"/>
      <c r="M3"/>
      <c r="N3"/>
      <c r="O3"/>
      <c r="P3"/>
      <c r="Q3"/>
      <c r="R3"/>
      <c r="S3"/>
      <c r="T3"/>
      <c r="U3"/>
      <c r="V3"/>
      <c r="W3"/>
      <c r="X3"/>
    </row>
    <row r="4" spans="1:24" s="14" customFormat="1">
      <c r="A4"/>
      <c r="B4"/>
      <c r="C4" s="16" t="s">
        <v>8</v>
      </c>
      <c r="D4" s="15">
        <v>193</v>
      </c>
      <c r="E4" s="15">
        <v>65</v>
      </c>
      <c r="F4" s="15">
        <v>27</v>
      </c>
      <c r="G4" s="15">
        <v>285</v>
      </c>
      <c r="H4" s="13">
        <v>67.719298245614041</v>
      </c>
      <c r="I4" s="13">
        <v>22.807017543859651</v>
      </c>
      <c r="J4" s="13">
        <v>9.473684210526315</v>
      </c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1:24" s="14" customFormat="1">
      <c r="A5"/>
      <c r="B5"/>
      <c r="C5" s="16" t="s">
        <v>9</v>
      </c>
      <c r="D5" s="15">
        <v>245</v>
      </c>
      <c r="E5" s="15">
        <v>95</v>
      </c>
      <c r="F5" s="15">
        <v>39</v>
      </c>
      <c r="G5" s="15">
        <v>379</v>
      </c>
      <c r="H5" s="13">
        <v>64.643799472295512</v>
      </c>
      <c r="I5" s="13">
        <v>25.065963060686016</v>
      </c>
      <c r="J5" s="13">
        <v>10.29023746701847</v>
      </c>
      <c r="K5"/>
      <c r="L5"/>
      <c r="M5"/>
      <c r="N5"/>
      <c r="O5"/>
      <c r="P5"/>
      <c r="Q5"/>
      <c r="R5"/>
      <c r="S5"/>
      <c r="T5"/>
      <c r="U5"/>
      <c r="V5"/>
      <c r="W5"/>
      <c r="X5"/>
    </row>
    <row r="6" spans="1:24" s="14" customFormat="1">
      <c r="A6"/>
      <c r="B6"/>
      <c r="C6" s="16" t="s">
        <v>10</v>
      </c>
      <c r="D6" s="15">
        <v>251</v>
      </c>
      <c r="E6" s="15">
        <v>103</v>
      </c>
      <c r="F6" s="15">
        <v>54</v>
      </c>
      <c r="G6" s="15">
        <v>408</v>
      </c>
      <c r="H6" s="13">
        <v>61.519607843137258</v>
      </c>
      <c r="I6" s="13">
        <v>25.245098039215687</v>
      </c>
      <c r="J6" s="13">
        <v>13.235294117647058</v>
      </c>
      <c r="K6"/>
      <c r="L6"/>
      <c r="M6"/>
      <c r="N6"/>
      <c r="O6"/>
      <c r="P6"/>
      <c r="Q6"/>
      <c r="R6"/>
      <c r="S6"/>
      <c r="T6"/>
      <c r="U6"/>
      <c r="V6"/>
      <c r="W6"/>
      <c r="X6"/>
    </row>
    <row r="7" spans="1:24" s="14" customFormat="1">
      <c r="A7"/>
      <c r="B7"/>
      <c r="C7" s="16" t="s">
        <v>119</v>
      </c>
      <c r="D7" s="15">
        <v>252</v>
      </c>
      <c r="E7" s="15">
        <v>79</v>
      </c>
      <c r="F7" s="15">
        <v>55</v>
      </c>
      <c r="G7" s="15">
        <v>386</v>
      </c>
      <c r="H7" s="13">
        <v>65.284974093264253</v>
      </c>
      <c r="I7" s="13">
        <v>20.466321243523318</v>
      </c>
      <c r="J7" s="13">
        <v>14.248704663212436</v>
      </c>
      <c r="K7"/>
      <c r="L7"/>
      <c r="M7"/>
      <c r="N7"/>
      <c r="O7"/>
      <c r="P7"/>
      <c r="Q7"/>
      <c r="R7"/>
      <c r="S7"/>
      <c r="T7"/>
      <c r="U7"/>
      <c r="V7"/>
      <c r="W7"/>
      <c r="X7"/>
    </row>
    <row r="9" spans="1:24" s="3" customFormat="1">
      <c r="A9"/>
      <c r="B9"/>
      <c r="C9" s="2" t="s">
        <v>87</v>
      </c>
      <c r="D9" s="1"/>
      <c r="E9" s="1"/>
      <c r="F9" s="1"/>
      <c r="G9" s="1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</row>
    <row r="10" spans="1:24" s="14" customFormat="1">
      <c r="A10"/>
      <c r="B10"/>
      <c r="C10" s="16" t="s">
        <v>7</v>
      </c>
      <c r="D10" s="15">
        <v>661</v>
      </c>
      <c r="E10" s="15">
        <v>98</v>
      </c>
      <c r="F10" s="15">
        <v>38</v>
      </c>
      <c r="G10" s="15">
        <v>797</v>
      </c>
      <c r="H10" s="13">
        <v>82.936010037641154</v>
      </c>
      <c r="I10" s="13">
        <v>12.296110414052698</v>
      </c>
      <c r="J10" s="13">
        <v>4.7678795483061478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</row>
    <row r="11" spans="1:24" s="14" customFormat="1">
      <c r="A11"/>
      <c r="B11"/>
      <c r="C11" s="16" t="s">
        <v>8</v>
      </c>
      <c r="D11" s="15">
        <v>853</v>
      </c>
      <c r="E11" s="15">
        <v>118</v>
      </c>
      <c r="F11" s="15">
        <v>82</v>
      </c>
      <c r="G11" s="15">
        <v>1053</v>
      </c>
      <c r="H11" s="13">
        <v>81.006647673314333</v>
      </c>
      <c r="I11" s="13">
        <v>11.20607787274454</v>
      </c>
      <c r="J11" s="13">
        <v>7.7872744539411203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</row>
    <row r="12" spans="1:24" s="14" customFormat="1">
      <c r="A12"/>
      <c r="B12"/>
      <c r="C12" s="16" t="s">
        <v>9</v>
      </c>
      <c r="D12" s="15">
        <v>1048</v>
      </c>
      <c r="E12" s="15">
        <v>150</v>
      </c>
      <c r="F12" s="15">
        <v>132</v>
      </c>
      <c r="G12" s="15">
        <v>1330</v>
      </c>
      <c r="H12" s="13">
        <v>78.796992481203006</v>
      </c>
      <c r="I12" s="13">
        <v>11.278195488721805</v>
      </c>
      <c r="J12" s="13">
        <v>9.9248120300751879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</row>
    <row r="13" spans="1:24" s="14" customFormat="1">
      <c r="A13"/>
      <c r="B13"/>
      <c r="C13" s="16" t="s">
        <v>10</v>
      </c>
      <c r="D13" s="15">
        <v>1030</v>
      </c>
      <c r="E13" s="15">
        <v>189</v>
      </c>
      <c r="F13" s="15">
        <v>157</v>
      </c>
      <c r="G13" s="15">
        <v>1376</v>
      </c>
      <c r="H13" s="13">
        <v>74.854651162790702</v>
      </c>
      <c r="I13" s="13">
        <v>13.73546511627907</v>
      </c>
      <c r="J13" s="13">
        <v>11.409883720930232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</row>
    <row r="14" spans="1:24" s="14" customFormat="1">
      <c r="A14"/>
      <c r="B14"/>
      <c r="C14" s="16" t="s">
        <v>119</v>
      </c>
      <c r="D14" s="15">
        <v>980</v>
      </c>
      <c r="E14" s="15">
        <v>174</v>
      </c>
      <c r="F14" s="15">
        <v>165</v>
      </c>
      <c r="G14" s="15">
        <v>1319</v>
      </c>
      <c r="H14" s="13">
        <v>74.298711144806674</v>
      </c>
      <c r="I14" s="13">
        <v>13.191811978771797</v>
      </c>
      <c r="J14" s="13">
        <v>12.509476876421532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</row>
    <row r="16" spans="1:24" s="3" customFormat="1">
      <c r="A16"/>
      <c r="B16"/>
      <c r="C16" s="2" t="s">
        <v>79</v>
      </c>
      <c r="D16" s="1"/>
      <c r="E16" s="1"/>
      <c r="F16" s="1"/>
      <c r="G16" s="1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</row>
    <row r="17" spans="1:24" s="14" customFormat="1">
      <c r="A17"/>
      <c r="B17"/>
      <c r="C17" s="19" t="s">
        <v>7</v>
      </c>
      <c r="D17" s="15">
        <v>178</v>
      </c>
      <c r="E17" s="15">
        <v>14</v>
      </c>
      <c r="F17" s="15">
        <v>15</v>
      </c>
      <c r="G17" s="15">
        <v>207</v>
      </c>
      <c r="H17" s="13">
        <v>85.990338164251213</v>
      </c>
      <c r="I17" s="13">
        <v>6.7632850241545892</v>
      </c>
      <c r="J17" s="13">
        <v>7.2463768115942031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</row>
    <row r="18" spans="1:24" s="14" customFormat="1">
      <c r="A18"/>
      <c r="B18"/>
      <c r="C18" s="19" t="s">
        <v>8</v>
      </c>
      <c r="D18" s="15">
        <v>198</v>
      </c>
      <c r="E18" s="15">
        <v>25</v>
      </c>
      <c r="F18" s="15">
        <v>19</v>
      </c>
      <c r="G18" s="15">
        <v>242</v>
      </c>
      <c r="H18" s="13">
        <v>81.818181818181813</v>
      </c>
      <c r="I18" s="13">
        <v>10.330578512396695</v>
      </c>
      <c r="J18" s="13">
        <v>7.8512396694214877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</row>
    <row r="19" spans="1:24" s="14" customFormat="1">
      <c r="A19"/>
      <c r="B19"/>
      <c r="C19" s="19" t="s">
        <v>9</v>
      </c>
      <c r="D19" s="15">
        <v>253</v>
      </c>
      <c r="E19" s="15">
        <v>39</v>
      </c>
      <c r="F19" s="15">
        <v>56</v>
      </c>
      <c r="G19" s="15">
        <v>348</v>
      </c>
      <c r="H19" s="13">
        <v>72.701149425287355</v>
      </c>
      <c r="I19" s="13">
        <v>11.206896551724139</v>
      </c>
      <c r="J19" s="13">
        <v>16.091954022988507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</row>
    <row r="20" spans="1:24" s="14" customFormat="1">
      <c r="A20"/>
      <c r="B20"/>
      <c r="C20" s="19" t="s">
        <v>10</v>
      </c>
      <c r="D20" s="15">
        <v>278</v>
      </c>
      <c r="E20" s="15">
        <v>55</v>
      </c>
      <c r="F20" s="15">
        <v>72</v>
      </c>
      <c r="G20" s="15">
        <v>405</v>
      </c>
      <c r="H20" s="13">
        <v>68.641975308641975</v>
      </c>
      <c r="I20" s="13">
        <v>13.580246913580247</v>
      </c>
      <c r="J20" s="13">
        <v>17.777777777777779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</row>
    <row r="21" spans="1:24">
      <c r="C21" s="19" t="s">
        <v>119</v>
      </c>
      <c r="D21" s="32">
        <v>273</v>
      </c>
      <c r="E21" s="32">
        <v>56</v>
      </c>
      <c r="F21" s="32">
        <v>69</v>
      </c>
      <c r="G21" s="32">
        <v>398</v>
      </c>
      <c r="H21" s="51">
        <v>68.5929648241206</v>
      </c>
      <c r="I21" s="51">
        <v>14.07035175879397</v>
      </c>
      <c r="J21" s="51">
        <v>17.336683417085428</v>
      </c>
    </row>
    <row r="23" spans="1:24" s="3" customFormat="1">
      <c r="A23"/>
      <c r="B23"/>
      <c r="C23" s="2" t="s">
        <v>77</v>
      </c>
      <c r="D23" s="1"/>
      <c r="E23" s="1"/>
      <c r="F23" s="1"/>
      <c r="G23" s="1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</row>
    <row r="24" spans="1:24" s="14" customFormat="1">
      <c r="A24"/>
      <c r="B24"/>
      <c r="C24" s="19" t="s">
        <v>7</v>
      </c>
      <c r="D24" s="15">
        <v>62</v>
      </c>
      <c r="E24" s="15">
        <v>6</v>
      </c>
      <c r="F24" s="15">
        <v>3</v>
      </c>
      <c r="G24" s="15">
        <v>71</v>
      </c>
      <c r="H24" s="13">
        <v>87.323943661971825</v>
      </c>
      <c r="I24" s="13">
        <v>8.4507042253521121</v>
      </c>
      <c r="J24" s="13">
        <v>4.225352112676056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</row>
    <row r="25" spans="1:24" s="14" customFormat="1">
      <c r="A25"/>
      <c r="B25"/>
      <c r="C25" s="19" t="s">
        <v>8</v>
      </c>
      <c r="D25" s="15">
        <v>124</v>
      </c>
      <c r="E25" s="15">
        <v>11</v>
      </c>
      <c r="F25" s="15">
        <v>8</v>
      </c>
      <c r="G25" s="15">
        <v>143</v>
      </c>
      <c r="H25" s="13">
        <v>86.713286713286706</v>
      </c>
      <c r="I25" s="13">
        <v>7.6923076923076925</v>
      </c>
      <c r="J25" s="13">
        <v>5.5944055944055942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</row>
    <row r="26" spans="1:24" s="14" customFormat="1">
      <c r="A26"/>
      <c r="B26"/>
      <c r="C26" s="19" t="s">
        <v>9</v>
      </c>
      <c r="D26" s="15">
        <v>157</v>
      </c>
      <c r="E26" s="15">
        <v>27</v>
      </c>
      <c r="F26" s="15">
        <v>30</v>
      </c>
      <c r="G26" s="15">
        <v>214</v>
      </c>
      <c r="H26" s="13">
        <v>73.364485981308405</v>
      </c>
      <c r="I26" s="13">
        <v>12.616822429906541</v>
      </c>
      <c r="J26" s="13">
        <v>14.018691588785046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</row>
    <row r="27" spans="1:24" s="14" customFormat="1">
      <c r="A27"/>
      <c r="B27"/>
      <c r="C27" s="19" t="s">
        <v>10</v>
      </c>
      <c r="D27" s="15">
        <v>205</v>
      </c>
      <c r="E27" s="15">
        <v>55</v>
      </c>
      <c r="F27" s="15">
        <v>41</v>
      </c>
      <c r="G27" s="15">
        <v>301</v>
      </c>
      <c r="H27" s="13">
        <v>68.106312292358808</v>
      </c>
      <c r="I27" s="13">
        <v>18.272425249169434</v>
      </c>
      <c r="J27" s="13">
        <v>13.621262458471762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</row>
    <row r="28" spans="1:24" s="14" customFormat="1">
      <c r="A28"/>
      <c r="B28"/>
      <c r="C28" s="19" t="s">
        <v>119</v>
      </c>
      <c r="D28" s="15">
        <v>209</v>
      </c>
      <c r="E28" s="15">
        <v>55</v>
      </c>
      <c r="F28" s="15">
        <v>39</v>
      </c>
      <c r="G28" s="15">
        <v>303</v>
      </c>
      <c r="H28" s="13">
        <v>68.976897689768975</v>
      </c>
      <c r="I28" s="13">
        <v>18.151815181518153</v>
      </c>
      <c r="J28" s="13">
        <v>12.871287128712872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</row>
    <row r="30" spans="1:24" s="3" customFormat="1">
      <c r="A30"/>
      <c r="B30"/>
      <c r="C30" s="2" t="s">
        <v>97</v>
      </c>
      <c r="D30" s="1"/>
      <c r="E30" s="1"/>
      <c r="F30" s="1"/>
      <c r="G30" s="1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</row>
    <row r="31" spans="1:24" s="14" customFormat="1">
      <c r="A31"/>
      <c r="B31"/>
      <c r="C31" s="19" t="s">
        <v>8</v>
      </c>
      <c r="D31" s="15">
        <v>47</v>
      </c>
      <c r="E31" s="15">
        <v>6</v>
      </c>
      <c r="F31" s="15">
        <v>2</v>
      </c>
      <c r="G31" s="15">
        <v>55</v>
      </c>
      <c r="H31" s="13">
        <v>85.454545454545453</v>
      </c>
      <c r="I31" s="13">
        <v>10.909090909090908</v>
      </c>
      <c r="J31" s="13">
        <v>3.6363636363636362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</row>
    <row r="32" spans="1:24" s="14" customFormat="1">
      <c r="A32"/>
      <c r="B32"/>
      <c r="C32" s="19" t="s">
        <v>9</v>
      </c>
      <c r="D32" s="15">
        <v>116</v>
      </c>
      <c r="E32" s="15">
        <v>16</v>
      </c>
      <c r="F32" s="15">
        <v>22</v>
      </c>
      <c r="G32" s="15">
        <v>154</v>
      </c>
      <c r="H32" s="13">
        <v>75.324675324675326</v>
      </c>
      <c r="I32" s="13">
        <v>10.38961038961039</v>
      </c>
      <c r="J32" s="13">
        <v>14.285714285714286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</row>
    <row r="33" spans="1:24" s="14" customFormat="1">
      <c r="A33"/>
      <c r="B33"/>
      <c r="C33" s="19" t="s">
        <v>10</v>
      </c>
      <c r="D33" s="15">
        <v>164</v>
      </c>
      <c r="E33" s="15">
        <v>21</v>
      </c>
      <c r="F33" s="15">
        <v>31</v>
      </c>
      <c r="G33" s="15">
        <v>216</v>
      </c>
      <c r="H33" s="13">
        <v>75.925925925925924</v>
      </c>
      <c r="I33" s="13">
        <v>9.7222222222222214</v>
      </c>
      <c r="J33" s="13">
        <v>14.351851851851851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</row>
    <row r="34" spans="1:24" s="14" customFormat="1">
      <c r="A34"/>
      <c r="B34"/>
      <c r="C34" s="19" t="s">
        <v>119</v>
      </c>
      <c r="D34" s="15">
        <v>205</v>
      </c>
      <c r="E34" s="15">
        <v>41</v>
      </c>
      <c r="F34" s="15">
        <v>28</v>
      </c>
      <c r="G34" s="15">
        <v>274</v>
      </c>
      <c r="H34" s="13">
        <v>74.817518248175176</v>
      </c>
      <c r="I34" s="13">
        <v>14.963503649635037</v>
      </c>
      <c r="J34" s="13">
        <v>10.218978102189782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</row>
    <row r="36" spans="1:24">
      <c r="C36" s="28" t="s">
        <v>107</v>
      </c>
      <c r="D36" s="26">
        <f>SUM(D3,D10,D17,D24)</f>
        <v>1071</v>
      </c>
      <c r="E36" s="26">
        <f>SUM(E3,E10,E17,E24)</f>
        <v>161</v>
      </c>
      <c r="F36" s="26">
        <f>SUM(F3,F10,F17,F24)</f>
        <v>72</v>
      </c>
      <c r="G36" s="26">
        <f>SUM(G3,G10,G17,G24)</f>
        <v>1304</v>
      </c>
      <c r="H36" s="27">
        <f>(D36*100)/G36</f>
        <v>82.131901840490798</v>
      </c>
      <c r="I36" s="27">
        <f>(E36*100)/G36</f>
        <v>12.346625766871165</v>
      </c>
      <c r="J36" s="27">
        <f>(F36*100)/G36</f>
        <v>5.5214723926380369</v>
      </c>
    </row>
    <row r="37" spans="1:24">
      <c r="C37" s="28" t="s">
        <v>108</v>
      </c>
      <c r="D37" s="26">
        <f t="shared" ref="D37:G40" si="0">SUM(D4,D11,D18,D25,D31)</f>
        <v>1415</v>
      </c>
      <c r="E37" s="26">
        <f t="shared" si="0"/>
        <v>225</v>
      </c>
      <c r="F37" s="26">
        <f t="shared" si="0"/>
        <v>138</v>
      </c>
      <c r="G37" s="26">
        <f t="shared" si="0"/>
        <v>1778</v>
      </c>
      <c r="H37" s="27">
        <f>(D37*100)/G37</f>
        <v>79.583802024746902</v>
      </c>
      <c r="I37" s="27">
        <f>(E37*100)/G37</f>
        <v>12.65466816647919</v>
      </c>
      <c r="J37" s="27">
        <f>(F37*100)/G37</f>
        <v>7.7615298087739033</v>
      </c>
    </row>
    <row r="38" spans="1:24">
      <c r="C38" s="28" t="s">
        <v>109</v>
      </c>
      <c r="D38" s="26">
        <f t="shared" si="0"/>
        <v>1819</v>
      </c>
      <c r="E38" s="26">
        <f t="shared" si="0"/>
        <v>327</v>
      </c>
      <c r="F38" s="26">
        <f t="shared" si="0"/>
        <v>279</v>
      </c>
      <c r="G38" s="26">
        <f t="shared" si="0"/>
        <v>2425</v>
      </c>
      <c r="H38" s="27">
        <f>(D38*100)/G38</f>
        <v>75.010309278350519</v>
      </c>
      <c r="I38" s="27">
        <f>(E38*100)/G38</f>
        <v>13.484536082474227</v>
      </c>
      <c r="J38" s="27">
        <f>(F38*100)/G38</f>
        <v>11.505154639175258</v>
      </c>
    </row>
    <row r="39" spans="1:24">
      <c r="C39" s="28" t="s">
        <v>110</v>
      </c>
      <c r="D39" s="26">
        <f t="shared" si="0"/>
        <v>1928</v>
      </c>
      <c r="E39" s="26">
        <f t="shared" si="0"/>
        <v>423</v>
      </c>
      <c r="F39" s="26">
        <f t="shared" si="0"/>
        <v>355</v>
      </c>
      <c r="G39" s="26">
        <f t="shared" si="0"/>
        <v>2706</v>
      </c>
      <c r="H39" s="27">
        <f>(D39*100)/G39</f>
        <v>71.249076127124908</v>
      </c>
      <c r="I39" s="27">
        <f>(E39*100)/G39</f>
        <v>15.631929046563194</v>
      </c>
      <c r="J39" s="27">
        <f>(F39*100)/G39</f>
        <v>13.1189948263119</v>
      </c>
    </row>
    <row r="40" spans="1:24">
      <c r="C40" s="28" t="s">
        <v>124</v>
      </c>
      <c r="D40" s="26">
        <f t="shared" si="0"/>
        <v>1919</v>
      </c>
      <c r="E40" s="26">
        <f t="shared" si="0"/>
        <v>405</v>
      </c>
      <c r="F40" s="26">
        <f t="shared" si="0"/>
        <v>356</v>
      </c>
      <c r="G40" s="26">
        <f t="shared" si="0"/>
        <v>2680</v>
      </c>
      <c r="H40" s="27">
        <f>(100*D40)/G40</f>
        <v>71.604477611940297</v>
      </c>
      <c r="I40" s="27">
        <f>(100*E40)/G40</f>
        <v>15.111940298507463</v>
      </c>
      <c r="J40" s="27">
        <f>(100*F40)/G40</f>
        <v>13.283582089552239</v>
      </c>
    </row>
    <row r="42" spans="1:24">
      <c r="C42" s="28"/>
      <c r="D42" s="26"/>
      <c r="E42" s="26"/>
      <c r="F42" s="26"/>
      <c r="G42" s="26"/>
      <c r="H42" s="27"/>
      <c r="I42" s="27"/>
      <c r="J42" s="27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3"/>
  <sheetViews>
    <sheetView zoomScale="70" zoomScaleNormal="70" zoomScalePageLayoutView="70" workbookViewId="0">
      <selection activeCell="D35" activeCellId="4" sqref="D7:J7 D14:J14 D21:J21 D28:J28 D35:J35"/>
    </sheetView>
  </sheetViews>
  <sheetFormatPr baseColWidth="10" defaultColWidth="11.5" defaultRowHeight="14" x14ac:dyDescent="0"/>
  <cols>
    <col min="3" max="3" width="73.83203125" bestFit="1" customWidth="1"/>
    <col min="4" max="4" width="7.5" bestFit="1" customWidth="1"/>
  </cols>
  <sheetData>
    <row r="1" spans="1:28" ht="15">
      <c r="D1" s="7" t="s">
        <v>2</v>
      </c>
      <c r="E1" s="7" t="s">
        <v>1</v>
      </c>
      <c r="F1" s="7" t="s">
        <v>0</v>
      </c>
      <c r="G1" s="7" t="s">
        <v>3</v>
      </c>
      <c r="H1" s="8" t="s">
        <v>4</v>
      </c>
      <c r="I1" s="8" t="s">
        <v>5</v>
      </c>
      <c r="J1" s="8" t="s">
        <v>6</v>
      </c>
    </row>
    <row r="2" spans="1:28" s="3" customFormat="1">
      <c r="A2" s="1"/>
      <c r="B2" s="2"/>
      <c r="C2" s="2" t="s">
        <v>92</v>
      </c>
      <c r="D2" s="1"/>
      <c r="E2" s="1"/>
      <c r="F2" s="1"/>
      <c r="G2" s="1"/>
      <c r="H2"/>
      <c r="I2"/>
      <c r="J2"/>
    </row>
    <row r="3" spans="1:28" s="14" customFormat="1">
      <c r="A3"/>
      <c r="B3"/>
      <c r="C3" s="16" t="s">
        <v>7</v>
      </c>
      <c r="D3" s="15">
        <v>474</v>
      </c>
      <c r="E3" s="15">
        <v>78</v>
      </c>
      <c r="F3" s="15">
        <v>102</v>
      </c>
      <c r="G3" s="15">
        <v>654</v>
      </c>
      <c r="H3" s="13">
        <v>72.477064220183493</v>
      </c>
      <c r="I3" s="13">
        <v>11.926605504587156</v>
      </c>
      <c r="J3" s="13">
        <v>15.596330275229358</v>
      </c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</row>
    <row r="4" spans="1:28" s="14" customFormat="1">
      <c r="A4"/>
      <c r="B4"/>
      <c r="C4" s="16" t="s">
        <v>8</v>
      </c>
      <c r="D4" s="15">
        <v>730</v>
      </c>
      <c r="E4" s="15">
        <v>132</v>
      </c>
      <c r="F4" s="15">
        <v>203</v>
      </c>
      <c r="G4" s="15">
        <v>1065</v>
      </c>
      <c r="H4" s="13">
        <v>68.544600938967136</v>
      </c>
      <c r="I4" s="13">
        <v>12.394366197183098</v>
      </c>
      <c r="J4" s="13">
        <v>19.061032863849764</v>
      </c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</row>
    <row r="5" spans="1:28" s="14" customFormat="1">
      <c r="A5"/>
      <c r="B5"/>
      <c r="C5" s="16" t="s">
        <v>9</v>
      </c>
      <c r="D5" s="15">
        <v>983</v>
      </c>
      <c r="E5" s="15">
        <v>191</v>
      </c>
      <c r="F5" s="15">
        <v>206</v>
      </c>
      <c r="G5" s="15">
        <v>1380</v>
      </c>
      <c r="H5" s="13">
        <v>71.231884057971016</v>
      </c>
      <c r="I5" s="13">
        <v>13.840579710144928</v>
      </c>
      <c r="J5" s="13">
        <v>14.927536231884059</v>
      </c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</row>
    <row r="6" spans="1:28" s="14" customFormat="1">
      <c r="A6"/>
      <c r="B6"/>
      <c r="C6" s="16" t="s">
        <v>10</v>
      </c>
      <c r="D6" s="15">
        <v>1070</v>
      </c>
      <c r="E6" s="15">
        <v>205</v>
      </c>
      <c r="F6" s="15">
        <v>228</v>
      </c>
      <c r="G6" s="15">
        <v>1503</v>
      </c>
      <c r="H6" s="13">
        <v>71.190951430472396</v>
      </c>
      <c r="I6" s="13">
        <v>13.639387890884898</v>
      </c>
      <c r="J6" s="13">
        <v>15.169660678642714</v>
      </c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</row>
    <row r="7" spans="1:28" s="14" customFormat="1">
      <c r="A7"/>
      <c r="B7"/>
      <c r="C7" s="19" t="s">
        <v>119</v>
      </c>
      <c r="D7" s="15">
        <v>1012</v>
      </c>
      <c r="E7" s="15">
        <v>204</v>
      </c>
      <c r="F7" s="15">
        <v>177</v>
      </c>
      <c r="G7" s="15">
        <v>1393</v>
      </c>
      <c r="H7" s="13">
        <v>72.648959081119884</v>
      </c>
      <c r="I7" s="13">
        <v>14.644651830581479</v>
      </c>
      <c r="J7" s="13">
        <v>12.706389088298636</v>
      </c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</row>
    <row r="9" spans="1:28" s="3" customFormat="1">
      <c r="A9"/>
      <c r="B9"/>
      <c r="C9" s="2" t="s">
        <v>85</v>
      </c>
      <c r="D9" s="1"/>
      <c r="E9" s="1"/>
      <c r="F9" s="1"/>
      <c r="G9" s="1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</row>
    <row r="10" spans="1:28" s="14" customFormat="1">
      <c r="A10"/>
      <c r="B10"/>
      <c r="C10" s="16" t="s">
        <v>7</v>
      </c>
      <c r="D10" s="15">
        <v>527</v>
      </c>
      <c r="E10" s="15">
        <v>86</v>
      </c>
      <c r="F10" s="15">
        <v>176</v>
      </c>
      <c r="G10" s="15">
        <v>789</v>
      </c>
      <c r="H10" s="13">
        <v>66.793409378960703</v>
      </c>
      <c r="I10" s="13">
        <v>10.899873257287705</v>
      </c>
      <c r="J10" s="13">
        <v>22.306717363751584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</row>
    <row r="11" spans="1:28" s="14" customFormat="1">
      <c r="A11"/>
      <c r="B11"/>
      <c r="C11" s="16" t="s">
        <v>8</v>
      </c>
      <c r="D11" s="15">
        <v>703</v>
      </c>
      <c r="E11" s="15">
        <v>123</v>
      </c>
      <c r="F11" s="15">
        <v>193</v>
      </c>
      <c r="G11" s="15">
        <v>1019</v>
      </c>
      <c r="H11" s="13">
        <v>68.989205103042195</v>
      </c>
      <c r="I11" s="13">
        <v>12.070657507360156</v>
      </c>
      <c r="J11" s="13">
        <v>18.940137389597645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</row>
    <row r="12" spans="1:28" s="14" customFormat="1">
      <c r="A12"/>
      <c r="B12"/>
      <c r="C12" s="16" t="s">
        <v>9</v>
      </c>
      <c r="D12" s="15">
        <v>750</v>
      </c>
      <c r="E12" s="15">
        <v>136</v>
      </c>
      <c r="F12" s="15">
        <v>190</v>
      </c>
      <c r="G12" s="15">
        <v>1076</v>
      </c>
      <c r="H12" s="13">
        <v>69.702602230483265</v>
      </c>
      <c r="I12" s="13">
        <v>12.639405204460967</v>
      </c>
      <c r="J12" s="13">
        <v>17.657992565055761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</row>
    <row r="13" spans="1:28" s="14" customFormat="1">
      <c r="A13"/>
      <c r="B13"/>
      <c r="C13" s="16" t="s">
        <v>10</v>
      </c>
      <c r="D13" s="15">
        <v>773</v>
      </c>
      <c r="E13" s="15">
        <v>131</v>
      </c>
      <c r="F13" s="15">
        <v>211</v>
      </c>
      <c r="G13" s="15">
        <v>1115</v>
      </c>
      <c r="H13" s="13">
        <v>69.327354260089692</v>
      </c>
      <c r="I13" s="13">
        <v>11.748878923766815</v>
      </c>
      <c r="J13" s="13">
        <v>18.923766816143498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</row>
    <row r="14" spans="1:28" s="14" customFormat="1">
      <c r="A14"/>
      <c r="B14"/>
      <c r="C14" s="19" t="s">
        <v>119</v>
      </c>
      <c r="D14" s="15">
        <v>777</v>
      </c>
      <c r="E14" s="15">
        <v>136</v>
      </c>
      <c r="F14" s="15">
        <v>169</v>
      </c>
      <c r="G14" s="15">
        <v>1082</v>
      </c>
      <c r="H14" s="13">
        <v>71.811460258780031</v>
      </c>
      <c r="I14" s="13">
        <v>12.569316081330868</v>
      </c>
      <c r="J14" s="13">
        <v>15.619223659889094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</row>
    <row r="16" spans="1:28" s="3" customFormat="1">
      <c r="A16"/>
      <c r="B16"/>
      <c r="C16" s="2" t="s">
        <v>83</v>
      </c>
      <c r="D16" s="1"/>
      <c r="E16" s="1"/>
      <c r="F16" s="1"/>
      <c r="G16" s="1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</row>
    <row r="17" spans="1:28" s="14" customFormat="1">
      <c r="A17"/>
      <c r="B17"/>
      <c r="C17" s="16" t="s">
        <v>7</v>
      </c>
      <c r="D17" s="15">
        <v>297</v>
      </c>
      <c r="E17" s="15">
        <v>44</v>
      </c>
      <c r="F17" s="15">
        <v>52</v>
      </c>
      <c r="G17" s="15">
        <v>393</v>
      </c>
      <c r="H17" s="13">
        <v>75.572519083969468</v>
      </c>
      <c r="I17" s="13">
        <v>11.195928753180661</v>
      </c>
      <c r="J17" s="13">
        <v>13.231552162849873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</row>
    <row r="18" spans="1:28" s="14" customFormat="1">
      <c r="A18"/>
      <c r="B18"/>
      <c r="C18" s="16" t="s">
        <v>8</v>
      </c>
      <c r="D18" s="15">
        <v>415</v>
      </c>
      <c r="E18" s="15">
        <v>59</v>
      </c>
      <c r="F18" s="15">
        <v>76</v>
      </c>
      <c r="G18" s="15">
        <v>550</v>
      </c>
      <c r="H18" s="13">
        <v>75.454545454545453</v>
      </c>
      <c r="I18" s="13">
        <v>10.727272727272727</v>
      </c>
      <c r="J18" s="13">
        <v>13.818181818181818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</row>
    <row r="19" spans="1:28" s="14" customFormat="1">
      <c r="A19"/>
      <c r="B19"/>
      <c r="C19" s="16" t="s">
        <v>9</v>
      </c>
      <c r="D19" s="15">
        <v>524</v>
      </c>
      <c r="E19" s="15">
        <v>79</v>
      </c>
      <c r="F19" s="15">
        <v>75</v>
      </c>
      <c r="G19" s="15">
        <v>678</v>
      </c>
      <c r="H19" s="13">
        <v>77.286135693215343</v>
      </c>
      <c r="I19" s="13">
        <v>11.651917404129794</v>
      </c>
      <c r="J19" s="13">
        <v>11.061946902654867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</row>
    <row r="20" spans="1:28" s="14" customFormat="1">
      <c r="A20"/>
      <c r="B20"/>
      <c r="C20" s="16" t="s">
        <v>10</v>
      </c>
      <c r="D20" s="15">
        <v>562</v>
      </c>
      <c r="E20" s="15">
        <v>68</v>
      </c>
      <c r="F20" s="15">
        <v>102</v>
      </c>
      <c r="G20" s="15">
        <v>732</v>
      </c>
      <c r="H20" s="13">
        <v>76.775956284153011</v>
      </c>
      <c r="I20" s="13">
        <v>9.2896174863387984</v>
      </c>
      <c r="J20" s="13">
        <v>13.934426229508198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</row>
    <row r="21" spans="1:28" s="14" customFormat="1">
      <c r="A21"/>
      <c r="B21"/>
      <c r="C21" s="19" t="s">
        <v>119</v>
      </c>
      <c r="D21" s="15">
        <v>517</v>
      </c>
      <c r="E21" s="15">
        <v>70</v>
      </c>
      <c r="F21" s="15">
        <v>107</v>
      </c>
      <c r="G21" s="15">
        <v>694</v>
      </c>
      <c r="H21" s="13">
        <v>74.49567723342939</v>
      </c>
      <c r="I21" s="13">
        <v>10.086455331412104</v>
      </c>
      <c r="J21" s="13">
        <v>15.417867435158501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</row>
    <row r="23" spans="1:28" s="3" customFormat="1">
      <c r="A23"/>
      <c r="B23"/>
      <c r="C23" s="2" t="s">
        <v>81</v>
      </c>
      <c r="D23" s="1"/>
      <c r="E23" s="1"/>
      <c r="F23" s="1"/>
      <c r="G23" s="1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</row>
    <row r="24" spans="1:28" s="14" customFormat="1">
      <c r="A24"/>
      <c r="B24"/>
      <c r="C24" s="16" t="s">
        <v>7</v>
      </c>
      <c r="D24" s="15">
        <v>252</v>
      </c>
      <c r="E24" s="15">
        <v>51</v>
      </c>
      <c r="F24" s="15">
        <v>54</v>
      </c>
      <c r="G24" s="15">
        <v>357</v>
      </c>
      <c r="H24" s="13">
        <v>70.588235294117652</v>
      </c>
      <c r="I24" s="13">
        <v>14.285714285714286</v>
      </c>
      <c r="J24" s="13">
        <v>15.126050420168067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</row>
    <row r="25" spans="1:28" s="14" customFormat="1">
      <c r="A25"/>
      <c r="B25"/>
      <c r="C25" s="16" t="s">
        <v>8</v>
      </c>
      <c r="D25" s="15">
        <v>360</v>
      </c>
      <c r="E25" s="15">
        <v>79</v>
      </c>
      <c r="F25" s="15">
        <v>75</v>
      </c>
      <c r="G25" s="15">
        <v>514</v>
      </c>
      <c r="H25" s="13">
        <v>70.038910505836583</v>
      </c>
      <c r="I25" s="13">
        <v>15.369649805447471</v>
      </c>
      <c r="J25" s="13">
        <v>14.591439688715953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</row>
    <row r="26" spans="1:28" s="14" customFormat="1">
      <c r="A26"/>
      <c r="B26"/>
      <c r="C26" s="16" t="s">
        <v>9</v>
      </c>
      <c r="D26" s="15">
        <v>468</v>
      </c>
      <c r="E26" s="15">
        <v>107</v>
      </c>
      <c r="F26" s="15">
        <v>108</v>
      </c>
      <c r="G26" s="15">
        <v>683</v>
      </c>
      <c r="H26" s="13">
        <v>68.521229868228403</v>
      </c>
      <c r="I26" s="13">
        <v>15.666178623718887</v>
      </c>
      <c r="J26" s="13">
        <v>15.812591508052709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</row>
    <row r="27" spans="1:28" s="14" customFormat="1">
      <c r="A27"/>
      <c r="B27"/>
      <c r="C27" s="16" t="s">
        <v>10</v>
      </c>
      <c r="D27" s="15">
        <v>461</v>
      </c>
      <c r="E27" s="15">
        <v>125</v>
      </c>
      <c r="F27" s="15">
        <v>105</v>
      </c>
      <c r="G27" s="15">
        <v>691</v>
      </c>
      <c r="H27" s="13">
        <v>66.714905933429819</v>
      </c>
      <c r="I27" s="13">
        <v>18.089725036179448</v>
      </c>
      <c r="J27" s="13">
        <v>15.195369030390738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</row>
    <row r="28" spans="1:28" s="14" customFormat="1">
      <c r="A28"/>
      <c r="B28"/>
      <c r="C28" s="19" t="s">
        <v>119</v>
      </c>
      <c r="D28" s="15">
        <v>431</v>
      </c>
      <c r="E28" s="15">
        <v>131</v>
      </c>
      <c r="F28" s="15">
        <v>96</v>
      </c>
      <c r="G28" s="15">
        <v>658</v>
      </c>
      <c r="H28" s="13">
        <v>65.501519756838903</v>
      </c>
      <c r="I28" s="13">
        <v>19.908814589665653</v>
      </c>
      <c r="J28" s="13">
        <v>14.589665653495441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</row>
    <row r="30" spans="1:28" s="3" customFormat="1">
      <c r="A30"/>
      <c r="B30"/>
      <c r="C30" s="2" t="s">
        <v>73</v>
      </c>
      <c r="D30" s="1"/>
      <c r="E30" s="1"/>
      <c r="F30" s="1"/>
      <c r="G30" s="1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</row>
    <row r="31" spans="1:28" s="14" customFormat="1">
      <c r="A31"/>
      <c r="B31"/>
      <c r="C31" s="19" t="s">
        <v>7</v>
      </c>
      <c r="D31" s="15">
        <v>191</v>
      </c>
      <c r="E31" s="15">
        <v>19</v>
      </c>
      <c r="F31" s="15">
        <v>25</v>
      </c>
      <c r="G31" s="15">
        <v>235</v>
      </c>
      <c r="H31" s="13">
        <v>81.276595744680847</v>
      </c>
      <c r="I31" s="13">
        <v>8.085106382978724</v>
      </c>
      <c r="J31" s="13">
        <v>10.638297872340425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1:28" s="14" customFormat="1">
      <c r="A32"/>
      <c r="B32"/>
      <c r="C32" s="19" t="s">
        <v>8</v>
      </c>
      <c r="D32" s="15">
        <v>272</v>
      </c>
      <c r="E32" s="15">
        <v>27</v>
      </c>
      <c r="F32" s="15">
        <v>68</v>
      </c>
      <c r="G32" s="15">
        <v>367</v>
      </c>
      <c r="H32" s="13">
        <v>74.114441416893726</v>
      </c>
      <c r="I32" s="13">
        <v>7.3569482288828336</v>
      </c>
      <c r="J32" s="13">
        <v>18.528610354223432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1:28" s="14" customFormat="1">
      <c r="A33"/>
      <c r="B33"/>
      <c r="C33" s="19" t="s">
        <v>9</v>
      </c>
      <c r="D33" s="15">
        <v>369</v>
      </c>
      <c r="E33" s="15">
        <v>40</v>
      </c>
      <c r="F33" s="15">
        <v>57</v>
      </c>
      <c r="G33" s="15">
        <v>466</v>
      </c>
      <c r="H33" s="13">
        <v>79.184549356223172</v>
      </c>
      <c r="I33" s="13">
        <v>8.5836909871244629</v>
      </c>
      <c r="J33" s="13">
        <v>12.231759656652361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</row>
    <row r="34" spans="1:28" s="14" customFormat="1">
      <c r="A34"/>
      <c r="B34"/>
      <c r="C34" s="19" t="s">
        <v>10</v>
      </c>
      <c r="D34" s="15">
        <v>382</v>
      </c>
      <c r="E34" s="15">
        <v>45</v>
      </c>
      <c r="F34" s="15">
        <v>64</v>
      </c>
      <c r="G34" s="15">
        <v>491</v>
      </c>
      <c r="H34" s="13">
        <v>77.800407331975563</v>
      </c>
      <c r="I34" s="13">
        <v>9.1649694501018324</v>
      </c>
      <c r="J34" s="13">
        <v>13.034623217922608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1:28" s="14" customFormat="1">
      <c r="A35"/>
      <c r="B35"/>
      <c r="C35" s="19" t="s">
        <v>119</v>
      </c>
      <c r="D35" s="15">
        <v>368</v>
      </c>
      <c r="E35" s="15">
        <v>58</v>
      </c>
      <c r="F35" s="15">
        <v>62</v>
      </c>
      <c r="G35" s="15">
        <v>488</v>
      </c>
      <c r="H35" s="13">
        <v>75.409836065573771</v>
      </c>
      <c r="I35" s="13">
        <v>11.885245901639344</v>
      </c>
      <c r="J35" s="13">
        <v>12.704918032786885</v>
      </c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</row>
    <row r="37" spans="1:28">
      <c r="C37" s="28" t="s">
        <v>102</v>
      </c>
      <c r="D37" s="26">
        <f>SUM(D3,D10,D17,D24,D31)</f>
        <v>1741</v>
      </c>
      <c r="E37" s="26">
        <f>SUM(E3,E10,E17,E24,E31)</f>
        <v>278</v>
      </c>
      <c r="F37" s="26">
        <f>SUM(F3,F10,F17,F24,F31)</f>
        <v>409</v>
      </c>
      <c r="G37" s="26">
        <f>SUM(G3,G10,G17,G24,G31)</f>
        <v>2428</v>
      </c>
      <c r="H37" s="27">
        <f>(D37*100)/G37</f>
        <v>71.705107084019772</v>
      </c>
      <c r="I37" s="27">
        <f>(E37*100)/G37</f>
        <v>11.449752883031302</v>
      </c>
      <c r="J37" s="27">
        <f>(F37*100)/G37</f>
        <v>16.84514003294893</v>
      </c>
    </row>
    <row r="38" spans="1:28">
      <c r="C38" s="28" t="s">
        <v>103</v>
      </c>
      <c r="D38" s="26">
        <f>SUM(D4,D11,D18,D25,D32)</f>
        <v>2480</v>
      </c>
      <c r="E38" s="26">
        <f t="shared" ref="E38:G40" si="0">SUM(E4,E11,E18,E25,E32)</f>
        <v>420</v>
      </c>
      <c r="F38" s="26">
        <f t="shared" si="0"/>
        <v>615</v>
      </c>
      <c r="G38" s="26">
        <f t="shared" si="0"/>
        <v>3515</v>
      </c>
      <c r="H38" s="27">
        <f>(D38*100)/G38</f>
        <v>70.554765291607396</v>
      </c>
      <c r="I38" s="27">
        <f>(E38*100)/G38</f>
        <v>11.948790896159316</v>
      </c>
      <c r="J38" s="27">
        <f>(F38*100)/G38</f>
        <v>17.496443812233284</v>
      </c>
    </row>
    <row r="39" spans="1:28">
      <c r="C39" s="28" t="s">
        <v>104</v>
      </c>
      <c r="D39" s="26">
        <f>SUM(D5,D12,D19,D26,D33)</f>
        <v>3094</v>
      </c>
      <c r="E39" s="26">
        <f t="shared" si="0"/>
        <v>553</v>
      </c>
      <c r="F39" s="26">
        <f t="shared" si="0"/>
        <v>636</v>
      </c>
      <c r="G39" s="26">
        <f t="shared" si="0"/>
        <v>4283</v>
      </c>
      <c r="H39" s="27">
        <f>(D39*100)/G39</f>
        <v>72.239084753677332</v>
      </c>
      <c r="I39" s="27">
        <f>(E39*100)/G39</f>
        <v>12.911510623394816</v>
      </c>
      <c r="J39" s="27">
        <f>(F39*100)/G39</f>
        <v>14.849404622927855</v>
      </c>
    </row>
    <row r="40" spans="1:28">
      <c r="C40" s="28" t="s">
        <v>105</v>
      </c>
      <c r="D40" s="26">
        <f>SUM(D6,D13,D20,D27,D34)</f>
        <v>3248</v>
      </c>
      <c r="E40" s="26">
        <f t="shared" si="0"/>
        <v>574</v>
      </c>
      <c r="F40" s="26">
        <f t="shared" si="0"/>
        <v>710</v>
      </c>
      <c r="G40" s="26">
        <f t="shared" si="0"/>
        <v>4532</v>
      </c>
      <c r="H40" s="27">
        <f>(D40*100)/G40</f>
        <v>71.668137687555159</v>
      </c>
      <c r="I40" s="27">
        <f>(E40*100)/G40</f>
        <v>12.66548984995587</v>
      </c>
      <c r="J40" s="27">
        <f>(F40*100)/G40</f>
        <v>15.666372462488967</v>
      </c>
    </row>
    <row r="41" spans="1:28">
      <c r="C41" s="28" t="s">
        <v>125</v>
      </c>
      <c r="D41" s="26">
        <f>SUM(D7,D14,D21,D28,D35)</f>
        <v>3105</v>
      </c>
      <c r="E41" s="26">
        <f>SUM(E7,E14,E21,E28,E35)</f>
        <v>599</v>
      </c>
      <c r="F41" s="26">
        <f>SUM(F7,F14,F21,F28,F35)</f>
        <v>611</v>
      </c>
      <c r="G41" s="26">
        <f>SUM(G7,G14,G21,G28,G35)</f>
        <v>4315</v>
      </c>
      <c r="H41" s="27">
        <f>(100*D41)/G41</f>
        <v>71.95828505214368</v>
      </c>
      <c r="I41" s="27">
        <f>(100*E41)/G41</f>
        <v>13.881807647740441</v>
      </c>
      <c r="J41" s="27">
        <f>(100*F41)/G41</f>
        <v>14.159907300115876</v>
      </c>
    </row>
    <row r="43" spans="1:28">
      <c r="C43" s="28" t="s">
        <v>106</v>
      </c>
      <c r="D43" s="26">
        <f>SUM(D3:D7,D10:D14,D17:D21,D24:D28,D31:D35)</f>
        <v>13668</v>
      </c>
      <c r="E43" s="26">
        <f>SUM(E3:E7,E10:E14,E17:E21,E24:E28,E31:E35)</f>
        <v>2424</v>
      </c>
      <c r="F43" s="26">
        <f>SUM(F3:F7,F10:F14,F17:F21,F24:F28,F31:F35)</f>
        <v>2981</v>
      </c>
      <c r="G43" s="26">
        <f>SUM(G3:G7,G10:G14,G17:G21,G24:G28,G31:G35)</f>
        <v>19073</v>
      </c>
      <c r="H43" s="27">
        <f>(D43*100)/G43</f>
        <v>71.6615110365438</v>
      </c>
      <c r="I43" s="27">
        <f>(E43*100)/G43</f>
        <v>12.709065170660095</v>
      </c>
      <c r="J43" s="27">
        <f>(F43*100)/G43</f>
        <v>15.6294237927961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tabSelected="1" topLeftCell="B1" zoomScale="80" zoomScaleNormal="80" zoomScalePageLayoutView="80" workbookViewId="0">
      <selection activeCell="Q35" sqref="Q35"/>
    </sheetView>
  </sheetViews>
  <sheetFormatPr baseColWidth="10" defaultColWidth="11.5" defaultRowHeight="14" x14ac:dyDescent="0"/>
  <cols>
    <col min="3" max="3" width="54.6640625" bestFit="1" customWidth="1"/>
  </cols>
  <sheetData>
    <row r="1" spans="1:10" ht="15">
      <c r="D1" s="7" t="s">
        <v>2</v>
      </c>
      <c r="E1" s="7" t="s">
        <v>1</v>
      </c>
      <c r="F1" s="7" t="s">
        <v>0</v>
      </c>
      <c r="G1" s="7" t="s">
        <v>3</v>
      </c>
      <c r="H1" s="8" t="s">
        <v>4</v>
      </c>
      <c r="I1" s="8" t="s">
        <v>5</v>
      </c>
      <c r="J1" s="8" t="s">
        <v>6</v>
      </c>
    </row>
    <row r="2" spans="1:10" s="3" customFormat="1">
      <c r="A2" s="1"/>
      <c r="B2" s="2"/>
      <c r="C2" s="2" t="s">
        <v>89</v>
      </c>
      <c r="D2" s="1"/>
      <c r="E2" s="1"/>
      <c r="F2" s="1"/>
      <c r="G2" s="1"/>
      <c r="H2"/>
      <c r="I2"/>
      <c r="J2"/>
    </row>
    <row r="3" spans="1:10" s="14" customFormat="1">
      <c r="A3"/>
      <c r="B3"/>
      <c r="C3" s="16" t="s">
        <v>7</v>
      </c>
      <c r="D3" s="15">
        <v>138</v>
      </c>
      <c r="E3" s="15">
        <v>21</v>
      </c>
      <c r="F3" s="15">
        <v>31</v>
      </c>
      <c r="G3" s="15">
        <v>190</v>
      </c>
      <c r="H3" s="13">
        <v>72.631578947368425</v>
      </c>
      <c r="I3" s="13">
        <v>11.052631578947368</v>
      </c>
      <c r="J3" s="13">
        <v>16.315789473684209</v>
      </c>
    </row>
    <row r="4" spans="1:10" s="14" customFormat="1">
      <c r="A4"/>
      <c r="B4"/>
      <c r="C4" s="16" t="s">
        <v>8</v>
      </c>
      <c r="D4" s="15">
        <v>209</v>
      </c>
      <c r="E4" s="15">
        <v>35</v>
      </c>
      <c r="F4" s="15">
        <v>66</v>
      </c>
      <c r="G4" s="15">
        <v>310</v>
      </c>
      <c r="H4" s="13">
        <v>67.41935483870968</v>
      </c>
      <c r="I4" s="13">
        <v>11.290322580645162</v>
      </c>
      <c r="J4" s="13">
        <v>21.29032258064516</v>
      </c>
    </row>
    <row r="5" spans="1:10" s="14" customFormat="1">
      <c r="A5"/>
      <c r="B5"/>
      <c r="C5" s="16" t="s">
        <v>9</v>
      </c>
      <c r="D5" s="15">
        <v>203</v>
      </c>
      <c r="E5" s="15">
        <v>51</v>
      </c>
      <c r="F5" s="15">
        <v>54</v>
      </c>
      <c r="G5" s="15">
        <v>308</v>
      </c>
      <c r="H5" s="13">
        <v>65.909090909090907</v>
      </c>
      <c r="I5" s="13">
        <v>16.558441558441558</v>
      </c>
      <c r="J5" s="13">
        <v>17.532467532467532</v>
      </c>
    </row>
    <row r="6" spans="1:10" s="14" customFormat="1">
      <c r="A6"/>
      <c r="B6"/>
      <c r="C6" s="16" t="s">
        <v>10</v>
      </c>
      <c r="D6" s="15">
        <v>186</v>
      </c>
      <c r="E6" s="15">
        <v>56</v>
      </c>
      <c r="F6" s="15">
        <v>48</v>
      </c>
      <c r="G6" s="15">
        <v>290</v>
      </c>
      <c r="H6" s="13">
        <v>64.137931034482762</v>
      </c>
      <c r="I6" s="13">
        <v>19.310344827586206</v>
      </c>
      <c r="J6" s="13">
        <v>16.551724137931036</v>
      </c>
    </row>
    <row r="7" spans="1:10" s="14" customFormat="1">
      <c r="A7"/>
      <c r="B7"/>
      <c r="C7" s="19" t="s">
        <v>119</v>
      </c>
      <c r="D7" s="15">
        <v>171</v>
      </c>
      <c r="E7" s="15">
        <v>53</v>
      </c>
      <c r="F7" s="15">
        <v>28</v>
      </c>
      <c r="G7" s="15">
        <v>252</v>
      </c>
      <c r="H7" s="13">
        <v>67.857142857142861</v>
      </c>
      <c r="I7" s="13">
        <v>21.031746031746032</v>
      </c>
      <c r="J7" s="13">
        <v>11.111111111111111</v>
      </c>
    </row>
    <row r="9" spans="1:10">
      <c r="C9" s="28" t="s">
        <v>111</v>
      </c>
      <c r="D9" s="26">
        <v>138</v>
      </c>
      <c r="E9" s="26">
        <v>21</v>
      </c>
      <c r="F9" s="26">
        <v>31</v>
      </c>
      <c r="G9" s="26">
        <v>190</v>
      </c>
      <c r="H9" s="27">
        <v>72.631578947368425</v>
      </c>
      <c r="I9" s="27">
        <v>11.052631578947368</v>
      </c>
      <c r="J9" s="27">
        <v>16.315789473684209</v>
      </c>
    </row>
    <row r="10" spans="1:10">
      <c r="C10" s="28" t="s">
        <v>112</v>
      </c>
      <c r="D10" s="26">
        <v>209</v>
      </c>
      <c r="E10" s="26">
        <v>35</v>
      </c>
      <c r="F10" s="26">
        <v>66</v>
      </c>
      <c r="G10" s="26">
        <v>310</v>
      </c>
      <c r="H10" s="27">
        <v>67.41935483870968</v>
      </c>
      <c r="I10" s="27">
        <v>11.290322580645162</v>
      </c>
      <c r="J10" s="27">
        <v>21.29032258064516</v>
      </c>
    </row>
    <row r="11" spans="1:10">
      <c r="C11" s="28" t="s">
        <v>113</v>
      </c>
      <c r="D11" s="26">
        <v>203</v>
      </c>
      <c r="E11" s="26">
        <v>51</v>
      </c>
      <c r="F11" s="26">
        <v>54</v>
      </c>
      <c r="G11" s="26">
        <v>308</v>
      </c>
      <c r="H11" s="27">
        <v>65.909090909090907</v>
      </c>
      <c r="I11" s="27">
        <v>16.558441558441558</v>
      </c>
      <c r="J11" s="27">
        <v>17.532467532467532</v>
      </c>
    </row>
    <row r="12" spans="1:10">
      <c r="C12" s="28" t="s">
        <v>114</v>
      </c>
      <c r="D12" s="26">
        <v>186</v>
      </c>
      <c r="E12" s="26">
        <v>56</v>
      </c>
      <c r="F12" s="26">
        <v>48</v>
      </c>
      <c r="G12" s="26">
        <v>290</v>
      </c>
      <c r="H12" s="27">
        <v>64.137931034482762</v>
      </c>
      <c r="I12" s="27">
        <v>19.310344827586206</v>
      </c>
      <c r="J12" s="27">
        <v>16.551724137931036</v>
      </c>
    </row>
    <row r="13" spans="1:10">
      <c r="C13" s="28" t="s">
        <v>126</v>
      </c>
      <c r="D13" s="59">
        <v>171</v>
      </c>
      <c r="E13" s="59">
        <v>53</v>
      </c>
      <c r="F13" s="59">
        <v>28</v>
      </c>
      <c r="G13" s="59">
        <v>252</v>
      </c>
      <c r="H13" s="61">
        <v>67.857142857142861</v>
      </c>
      <c r="I13" s="61">
        <v>21.031746031746032</v>
      </c>
      <c r="J13" s="61">
        <v>11.111111111111111</v>
      </c>
    </row>
    <row r="15" spans="1:10">
      <c r="C15" s="28"/>
      <c r="D15" s="26"/>
      <c r="E15" s="26"/>
      <c r="F15" s="26"/>
      <c r="G15" s="26"/>
      <c r="H15" s="27"/>
      <c r="I15" s="27"/>
      <c r="J15" s="27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zoomScale="80" zoomScaleNormal="80" zoomScalePageLayoutView="80" workbookViewId="0">
      <selection activeCell="U50" sqref="U50"/>
    </sheetView>
  </sheetViews>
  <sheetFormatPr baseColWidth="10" defaultColWidth="11.5" defaultRowHeight="14" x14ac:dyDescent="0"/>
  <cols>
    <col min="3" max="3" width="43.33203125" bestFit="1" customWidth="1"/>
  </cols>
  <sheetData>
    <row r="1" spans="1:10" ht="15">
      <c r="D1" s="7" t="s">
        <v>2</v>
      </c>
      <c r="E1" s="7" t="s">
        <v>1</v>
      </c>
      <c r="F1" s="7" t="s">
        <v>0</v>
      </c>
      <c r="G1" s="7" t="s">
        <v>3</v>
      </c>
      <c r="H1" s="8" t="s">
        <v>4</v>
      </c>
      <c r="I1" s="8" t="s">
        <v>5</v>
      </c>
      <c r="J1" s="8" t="s">
        <v>6</v>
      </c>
    </row>
    <row r="2" spans="1:10" s="3" customFormat="1">
      <c r="A2" s="1"/>
      <c r="B2" s="2"/>
      <c r="C2" s="2" t="s">
        <v>64</v>
      </c>
      <c r="D2" s="1"/>
      <c r="E2" s="1"/>
      <c r="F2" s="1"/>
      <c r="G2" s="1"/>
      <c r="H2"/>
      <c r="I2"/>
      <c r="J2"/>
    </row>
    <row r="3" spans="1:10" s="14" customFormat="1">
      <c r="A3"/>
      <c r="B3"/>
      <c r="C3" s="19" t="s">
        <v>7</v>
      </c>
      <c r="D3" s="15">
        <v>1363</v>
      </c>
      <c r="E3" s="15">
        <v>188</v>
      </c>
      <c r="F3" s="15">
        <v>252</v>
      </c>
      <c r="G3" s="15">
        <v>1803</v>
      </c>
      <c r="H3" s="13">
        <v>75.596228508042145</v>
      </c>
      <c r="I3" s="13">
        <v>10.427066001109262</v>
      </c>
      <c r="J3" s="13">
        <v>13.976705490848586</v>
      </c>
    </row>
    <row r="4" spans="1:10" s="14" customFormat="1">
      <c r="A4"/>
      <c r="B4"/>
      <c r="C4" s="19" t="s">
        <v>8</v>
      </c>
      <c r="D4" s="15">
        <v>1320</v>
      </c>
      <c r="E4" s="15">
        <v>183</v>
      </c>
      <c r="F4" s="15">
        <v>286</v>
      </c>
      <c r="G4" s="15">
        <v>1789</v>
      </c>
      <c r="H4" s="13">
        <v>73.784237003912807</v>
      </c>
      <c r="I4" s="13">
        <v>10.229178311906093</v>
      </c>
      <c r="J4" s="13">
        <v>15.986584684181107</v>
      </c>
    </row>
    <row r="5" spans="1:10" s="14" customFormat="1">
      <c r="A5"/>
      <c r="B5"/>
      <c r="C5" s="19" t="s">
        <v>9</v>
      </c>
      <c r="D5" s="15">
        <v>1005</v>
      </c>
      <c r="E5" s="15">
        <v>164</v>
      </c>
      <c r="F5" s="15">
        <v>190</v>
      </c>
      <c r="G5" s="15">
        <v>1359</v>
      </c>
      <c r="H5" s="13">
        <v>73.951434878587193</v>
      </c>
      <c r="I5" s="13">
        <v>12.067696835908757</v>
      </c>
      <c r="J5" s="13">
        <v>13.980868285504046</v>
      </c>
    </row>
    <row r="6" spans="1:10" s="14" customFormat="1">
      <c r="A6"/>
      <c r="B6"/>
      <c r="C6" s="19" t="s">
        <v>10</v>
      </c>
      <c r="D6" s="15">
        <v>758</v>
      </c>
      <c r="E6" s="15">
        <v>95</v>
      </c>
      <c r="F6" s="15">
        <v>171</v>
      </c>
      <c r="G6" s="15">
        <v>1024</v>
      </c>
      <c r="H6" s="13">
        <v>74.0234375</v>
      </c>
      <c r="I6" s="13">
        <v>9.27734375</v>
      </c>
      <c r="J6" s="13">
        <v>16.69921875</v>
      </c>
    </row>
    <row r="7" spans="1:10" s="14" customFormat="1">
      <c r="A7"/>
      <c r="B7"/>
      <c r="C7" s="19" t="s">
        <v>119</v>
      </c>
      <c r="D7" s="15">
        <v>569</v>
      </c>
      <c r="E7" s="15">
        <v>77</v>
      </c>
      <c r="F7" s="15">
        <v>131</v>
      </c>
      <c r="G7" s="15">
        <v>777</v>
      </c>
      <c r="H7" s="13">
        <v>73.230373230373232</v>
      </c>
      <c r="I7" s="13">
        <v>9.9099099099099099</v>
      </c>
      <c r="J7" s="13">
        <v>16.859716859716858</v>
      </c>
    </row>
    <row r="9" spans="1:10">
      <c r="C9" s="28" t="s">
        <v>31</v>
      </c>
      <c r="D9" s="26">
        <v>1363</v>
      </c>
      <c r="E9" s="26">
        <v>188</v>
      </c>
      <c r="F9" s="26">
        <v>252</v>
      </c>
      <c r="G9" s="26">
        <v>1803</v>
      </c>
      <c r="H9" s="27">
        <v>75.596228508042145</v>
      </c>
      <c r="I9" s="27">
        <v>10.427066001109262</v>
      </c>
      <c r="J9" s="27">
        <v>13.976705490848586</v>
      </c>
    </row>
    <row r="10" spans="1:10">
      <c r="C10" s="28" t="s">
        <v>32</v>
      </c>
      <c r="D10" s="26">
        <v>1320</v>
      </c>
      <c r="E10" s="26">
        <v>183</v>
      </c>
      <c r="F10" s="26">
        <v>286</v>
      </c>
      <c r="G10" s="26">
        <v>1789</v>
      </c>
      <c r="H10" s="27">
        <v>73.784237003912807</v>
      </c>
      <c r="I10" s="27">
        <v>10.229178311906093</v>
      </c>
      <c r="J10" s="27">
        <v>15.986584684181107</v>
      </c>
    </row>
    <row r="11" spans="1:10">
      <c r="C11" s="28" t="s">
        <v>33</v>
      </c>
      <c r="D11" s="26">
        <v>1005</v>
      </c>
      <c r="E11" s="26">
        <v>164</v>
      </c>
      <c r="F11" s="26">
        <v>190</v>
      </c>
      <c r="G11" s="26">
        <v>1359</v>
      </c>
      <c r="H11" s="27">
        <v>73.951434878587193</v>
      </c>
      <c r="I11" s="27">
        <v>12.067696835908757</v>
      </c>
      <c r="J11" s="27">
        <v>13.980868285504046</v>
      </c>
    </row>
    <row r="12" spans="1:10">
      <c r="C12" s="28" t="s">
        <v>34</v>
      </c>
      <c r="D12" s="26">
        <v>758</v>
      </c>
      <c r="E12" s="26">
        <v>95</v>
      </c>
      <c r="F12" s="26">
        <v>171</v>
      </c>
      <c r="G12" s="26">
        <v>1024</v>
      </c>
      <c r="H12" s="27">
        <v>74.0234375</v>
      </c>
      <c r="I12" s="27">
        <v>9.27734375</v>
      </c>
      <c r="J12" s="27">
        <v>16.69921875</v>
      </c>
    </row>
    <row r="13" spans="1:10">
      <c r="C13" s="28" t="s">
        <v>127</v>
      </c>
      <c r="D13" s="26">
        <v>569</v>
      </c>
      <c r="E13" s="26">
        <v>77</v>
      </c>
      <c r="F13" s="26">
        <v>131</v>
      </c>
      <c r="G13" s="26">
        <v>777</v>
      </c>
      <c r="H13" s="27">
        <v>73.230373230373232</v>
      </c>
      <c r="I13" s="27">
        <v>9.9099099099099099</v>
      </c>
      <c r="J13" s="27">
        <v>16.859716859716858</v>
      </c>
    </row>
    <row r="15" spans="1:10">
      <c r="C15" s="28"/>
      <c r="D15" s="26"/>
      <c r="E15" s="26"/>
      <c r="F15" s="26"/>
      <c r="G15" s="26"/>
      <c r="H15" s="27"/>
      <c r="I15" s="27"/>
      <c r="J15" s="27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0"/>
  <sheetViews>
    <sheetView topLeftCell="A5" zoomScale="90" zoomScaleNormal="90" zoomScalePageLayoutView="90" workbookViewId="0">
      <selection activeCell="D42" activeCellId="5" sqref="D7:J7 D14:J14 D21:J21 D28:J28 D35:J35 D42:J42"/>
    </sheetView>
  </sheetViews>
  <sheetFormatPr baseColWidth="10" defaultColWidth="11.5" defaultRowHeight="14" x14ac:dyDescent="0"/>
  <cols>
    <col min="3" max="3" width="73.5" bestFit="1" customWidth="1"/>
  </cols>
  <sheetData>
    <row r="1" spans="1:16" ht="15">
      <c r="D1" s="7" t="s">
        <v>2</v>
      </c>
      <c r="E1" s="7" t="s">
        <v>1</v>
      </c>
      <c r="F1" s="7" t="s">
        <v>0</v>
      </c>
      <c r="G1" s="7" t="s">
        <v>3</v>
      </c>
      <c r="H1" s="8" t="s">
        <v>4</v>
      </c>
      <c r="I1" s="8" t="s">
        <v>5</v>
      </c>
      <c r="J1" s="8" t="s">
        <v>6</v>
      </c>
    </row>
    <row r="2" spans="1:16" s="3" customFormat="1">
      <c r="A2" s="1"/>
      <c r="B2" s="2"/>
      <c r="C2" s="2" t="s">
        <v>96</v>
      </c>
      <c r="D2"/>
      <c r="E2"/>
      <c r="F2"/>
      <c r="G2"/>
      <c r="H2"/>
      <c r="I2"/>
      <c r="J2"/>
    </row>
    <row r="3" spans="1:16" s="14" customFormat="1">
      <c r="A3"/>
      <c r="B3"/>
      <c r="C3" s="16" t="s">
        <v>7</v>
      </c>
      <c r="D3" s="15">
        <v>27</v>
      </c>
      <c r="E3" s="15">
        <v>20</v>
      </c>
      <c r="F3" s="15">
        <v>14</v>
      </c>
      <c r="G3" s="15">
        <v>61</v>
      </c>
      <c r="H3" s="13">
        <v>44.26229508196721</v>
      </c>
      <c r="I3" s="13">
        <v>32.786885245901637</v>
      </c>
      <c r="J3" s="13">
        <v>22.950819672131146</v>
      </c>
      <c r="K3"/>
      <c r="L3"/>
      <c r="M3"/>
      <c r="N3"/>
      <c r="O3"/>
      <c r="P3"/>
    </row>
    <row r="4" spans="1:16" s="14" customFormat="1">
      <c r="A4"/>
      <c r="B4"/>
      <c r="C4" s="16" t="s">
        <v>8</v>
      </c>
      <c r="D4" s="15">
        <v>47</v>
      </c>
      <c r="E4" s="15">
        <v>27</v>
      </c>
      <c r="F4" s="15">
        <v>29</v>
      </c>
      <c r="G4" s="15">
        <v>103</v>
      </c>
      <c r="H4" s="13">
        <v>45.631067961165051</v>
      </c>
      <c r="I4" s="13">
        <v>26.21359223300971</v>
      </c>
      <c r="J4" s="13">
        <v>28.155339805825243</v>
      </c>
      <c r="K4"/>
      <c r="L4"/>
      <c r="M4"/>
      <c r="N4"/>
      <c r="O4"/>
      <c r="P4"/>
    </row>
    <row r="5" spans="1:16" s="14" customFormat="1">
      <c r="A5"/>
      <c r="B5"/>
      <c r="C5" s="16" t="s">
        <v>9</v>
      </c>
      <c r="D5" s="15">
        <v>66</v>
      </c>
      <c r="E5" s="15">
        <v>38</v>
      </c>
      <c r="F5" s="15">
        <v>30</v>
      </c>
      <c r="G5" s="15">
        <v>134</v>
      </c>
      <c r="H5" s="13">
        <v>49.253731343283583</v>
      </c>
      <c r="I5" s="13">
        <v>28.35820895522388</v>
      </c>
      <c r="J5" s="13">
        <v>22.388059701492537</v>
      </c>
      <c r="K5"/>
      <c r="L5"/>
      <c r="M5"/>
      <c r="N5"/>
      <c r="O5"/>
      <c r="P5"/>
    </row>
    <row r="6" spans="1:16" s="20" customFormat="1">
      <c r="A6"/>
      <c r="B6"/>
      <c r="C6" s="16" t="s">
        <v>10</v>
      </c>
      <c r="D6" s="20">
        <v>83</v>
      </c>
      <c r="E6" s="20">
        <v>32</v>
      </c>
      <c r="F6" s="20">
        <v>38</v>
      </c>
      <c r="G6" s="20">
        <v>153</v>
      </c>
      <c r="H6" s="13">
        <v>54.248366013071895</v>
      </c>
      <c r="I6" s="13">
        <v>20.915032679738562</v>
      </c>
      <c r="J6" s="13">
        <v>24.836601307189543</v>
      </c>
      <c r="K6"/>
      <c r="L6"/>
      <c r="M6"/>
      <c r="N6"/>
      <c r="O6"/>
      <c r="P6"/>
    </row>
    <row r="7" spans="1:16" s="20" customFormat="1">
      <c r="A7"/>
      <c r="B7"/>
      <c r="C7" s="16" t="s">
        <v>119</v>
      </c>
      <c r="D7" s="20">
        <v>85</v>
      </c>
      <c r="E7" s="20">
        <v>44</v>
      </c>
      <c r="F7" s="20">
        <v>42</v>
      </c>
      <c r="G7" s="20">
        <v>171</v>
      </c>
      <c r="H7" s="13">
        <v>49.707602339181285</v>
      </c>
      <c r="I7" s="13">
        <v>25.730994152046783</v>
      </c>
      <c r="J7" s="13">
        <v>24.561403508771932</v>
      </c>
      <c r="K7"/>
      <c r="L7"/>
      <c r="M7"/>
      <c r="N7"/>
      <c r="O7"/>
      <c r="P7"/>
    </row>
    <row r="9" spans="1:16" s="3" customFormat="1">
      <c r="A9"/>
      <c r="B9"/>
      <c r="C9" s="2" t="s">
        <v>93</v>
      </c>
      <c r="D9"/>
      <c r="E9"/>
      <c r="F9"/>
      <c r="G9"/>
      <c r="H9"/>
      <c r="I9"/>
      <c r="J9"/>
      <c r="K9"/>
      <c r="L9"/>
      <c r="M9"/>
      <c r="N9"/>
      <c r="O9"/>
      <c r="P9"/>
    </row>
    <row r="10" spans="1:16" s="14" customFormat="1">
      <c r="A10"/>
      <c r="B10"/>
      <c r="C10" s="16" t="s">
        <v>7</v>
      </c>
      <c r="D10" s="15">
        <v>131</v>
      </c>
      <c r="E10" s="15">
        <v>38</v>
      </c>
      <c r="F10" s="15">
        <v>28</v>
      </c>
      <c r="G10" s="15">
        <v>197</v>
      </c>
      <c r="H10" s="13">
        <v>66.497461928934015</v>
      </c>
      <c r="I10" s="13">
        <v>19.289340101522843</v>
      </c>
      <c r="J10" s="13">
        <v>14.213197969543147</v>
      </c>
      <c r="K10"/>
      <c r="L10"/>
      <c r="M10"/>
      <c r="N10"/>
      <c r="O10"/>
      <c r="P10"/>
    </row>
    <row r="11" spans="1:16" s="14" customFormat="1">
      <c r="A11"/>
      <c r="B11"/>
      <c r="C11" s="16" t="s">
        <v>8</v>
      </c>
      <c r="D11" s="15">
        <v>205</v>
      </c>
      <c r="E11" s="15">
        <v>60</v>
      </c>
      <c r="F11" s="15">
        <v>75</v>
      </c>
      <c r="G11" s="15">
        <v>340</v>
      </c>
      <c r="H11" s="13">
        <v>60.294117647058826</v>
      </c>
      <c r="I11" s="13">
        <v>17.647058823529413</v>
      </c>
      <c r="J11" s="13">
        <v>22.058823529411764</v>
      </c>
      <c r="K11"/>
      <c r="L11"/>
      <c r="M11"/>
      <c r="N11"/>
      <c r="O11"/>
      <c r="P11"/>
    </row>
    <row r="12" spans="1:16" s="14" customFormat="1">
      <c r="A12"/>
      <c r="B12"/>
      <c r="C12" s="16" t="s">
        <v>9</v>
      </c>
      <c r="D12" s="15">
        <v>282</v>
      </c>
      <c r="E12" s="15">
        <v>95</v>
      </c>
      <c r="F12" s="15">
        <v>68</v>
      </c>
      <c r="G12" s="15">
        <v>445</v>
      </c>
      <c r="H12" s="13">
        <v>63.370786516853933</v>
      </c>
      <c r="I12" s="13">
        <v>21.348314606741575</v>
      </c>
      <c r="J12" s="13">
        <v>15.280898876404494</v>
      </c>
      <c r="K12"/>
      <c r="L12"/>
      <c r="M12"/>
      <c r="N12"/>
      <c r="O12"/>
      <c r="P12"/>
    </row>
    <row r="13" spans="1:16" s="20" customFormat="1">
      <c r="A13"/>
      <c r="B13"/>
      <c r="C13" s="16" t="s">
        <v>10</v>
      </c>
      <c r="D13" s="20">
        <v>300</v>
      </c>
      <c r="E13" s="20">
        <v>107</v>
      </c>
      <c r="F13" s="20">
        <v>74</v>
      </c>
      <c r="G13" s="20">
        <v>481</v>
      </c>
      <c r="H13" s="13">
        <v>62.370062370062371</v>
      </c>
      <c r="I13" s="13">
        <v>22.245322245322246</v>
      </c>
      <c r="J13" s="13">
        <v>15.384615384615385</v>
      </c>
      <c r="K13"/>
      <c r="L13"/>
      <c r="M13"/>
      <c r="N13"/>
      <c r="O13"/>
      <c r="P13"/>
    </row>
    <row r="14" spans="1:16" s="20" customFormat="1">
      <c r="A14"/>
      <c r="B14"/>
      <c r="C14" s="16" t="s">
        <v>119</v>
      </c>
      <c r="D14" s="20">
        <v>315</v>
      </c>
      <c r="E14" s="20">
        <v>110</v>
      </c>
      <c r="F14" s="20">
        <v>66</v>
      </c>
      <c r="G14" s="20">
        <v>491</v>
      </c>
      <c r="H14" s="13">
        <v>64.154786150712837</v>
      </c>
      <c r="I14" s="13">
        <v>22.403258655804482</v>
      </c>
      <c r="J14" s="13">
        <v>13.441955193482688</v>
      </c>
      <c r="K14"/>
      <c r="L14"/>
      <c r="M14"/>
      <c r="N14"/>
      <c r="O14"/>
      <c r="P14"/>
    </row>
    <row r="16" spans="1:16" s="3" customFormat="1">
      <c r="A16"/>
      <c r="B16"/>
      <c r="C16" s="2" t="s">
        <v>91</v>
      </c>
      <c r="D16"/>
      <c r="E16"/>
      <c r="F16"/>
      <c r="G16"/>
      <c r="H16"/>
      <c r="I16"/>
      <c r="J16"/>
      <c r="K16"/>
      <c r="L16"/>
      <c r="M16"/>
      <c r="N16"/>
      <c r="O16"/>
      <c r="P16"/>
    </row>
    <row r="17" spans="1:16" s="14" customFormat="1">
      <c r="A17"/>
      <c r="B17"/>
      <c r="C17" s="16" t="s">
        <v>7</v>
      </c>
      <c r="D17" s="15">
        <v>63</v>
      </c>
      <c r="E17" s="15">
        <v>30</v>
      </c>
      <c r="F17" s="15">
        <v>23</v>
      </c>
      <c r="G17" s="15">
        <v>116</v>
      </c>
      <c r="H17" s="13">
        <v>54.310344827586206</v>
      </c>
      <c r="I17" s="13">
        <v>25.862068965517242</v>
      </c>
      <c r="J17" s="13">
        <v>19.827586206896552</v>
      </c>
      <c r="K17"/>
      <c r="L17"/>
      <c r="M17"/>
      <c r="N17"/>
      <c r="O17"/>
      <c r="P17"/>
    </row>
    <row r="18" spans="1:16" s="14" customFormat="1">
      <c r="A18"/>
      <c r="B18"/>
      <c r="C18" s="16" t="s">
        <v>8</v>
      </c>
      <c r="D18" s="15">
        <v>91</v>
      </c>
      <c r="E18" s="15">
        <v>48</v>
      </c>
      <c r="F18" s="15">
        <v>38</v>
      </c>
      <c r="G18" s="15">
        <v>177</v>
      </c>
      <c r="H18" s="13">
        <v>51.412429378531073</v>
      </c>
      <c r="I18" s="13">
        <v>27.118644067796609</v>
      </c>
      <c r="J18" s="13">
        <v>21.468926553672315</v>
      </c>
      <c r="K18"/>
      <c r="L18"/>
      <c r="M18"/>
      <c r="N18"/>
      <c r="O18"/>
      <c r="P18"/>
    </row>
    <row r="19" spans="1:16" s="14" customFormat="1">
      <c r="A19"/>
      <c r="B19"/>
      <c r="C19" s="19" t="s">
        <v>9</v>
      </c>
      <c r="D19" s="15">
        <v>273</v>
      </c>
      <c r="E19" s="15">
        <v>150</v>
      </c>
      <c r="F19" s="15">
        <v>112</v>
      </c>
      <c r="G19" s="15">
        <v>535</v>
      </c>
      <c r="H19" s="13">
        <v>51.028037383177569</v>
      </c>
      <c r="I19" s="13">
        <v>28.037383177570092</v>
      </c>
      <c r="J19" s="13">
        <v>20.934579439252335</v>
      </c>
      <c r="K19"/>
      <c r="L19"/>
      <c r="M19"/>
      <c r="N19"/>
      <c r="O19"/>
      <c r="P19"/>
    </row>
    <row r="20" spans="1:16" s="14" customFormat="1">
      <c r="A20"/>
      <c r="B20"/>
      <c r="C20" s="16" t="s">
        <v>10</v>
      </c>
      <c r="D20" s="15">
        <v>121</v>
      </c>
      <c r="E20" s="15">
        <v>86</v>
      </c>
      <c r="F20" s="15">
        <v>58</v>
      </c>
      <c r="G20" s="15">
        <v>265</v>
      </c>
      <c r="H20" s="13">
        <v>45.660377358490564</v>
      </c>
      <c r="I20" s="13">
        <v>32.452830188679243</v>
      </c>
      <c r="J20" s="13">
        <v>21.886792452830189</v>
      </c>
      <c r="K20"/>
      <c r="L20"/>
      <c r="M20"/>
      <c r="N20"/>
      <c r="O20"/>
      <c r="P20"/>
    </row>
    <row r="21" spans="1:16" s="14" customFormat="1">
      <c r="A21"/>
      <c r="B21"/>
      <c r="C21" s="16" t="s">
        <v>119</v>
      </c>
      <c r="D21" s="15">
        <v>139</v>
      </c>
      <c r="E21" s="15">
        <v>84</v>
      </c>
      <c r="F21" s="15">
        <v>47</v>
      </c>
      <c r="G21" s="15">
        <v>270</v>
      </c>
      <c r="H21" s="13">
        <v>51.481481481481481</v>
      </c>
      <c r="I21" s="13">
        <v>31.111111111111111</v>
      </c>
      <c r="J21" s="13">
        <v>17.407407407407408</v>
      </c>
      <c r="K21"/>
      <c r="L21"/>
      <c r="M21"/>
      <c r="N21"/>
      <c r="O21"/>
      <c r="P21"/>
    </row>
    <row r="23" spans="1:16" s="3" customFormat="1">
      <c r="A23"/>
      <c r="B23"/>
      <c r="C23" s="2" t="s">
        <v>86</v>
      </c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1:16" s="14" customFormat="1">
      <c r="A24"/>
      <c r="B24"/>
      <c r="C24" s="16" t="s">
        <v>7</v>
      </c>
      <c r="D24" s="15">
        <v>165</v>
      </c>
      <c r="E24" s="15">
        <v>28</v>
      </c>
      <c r="F24" s="15">
        <v>22</v>
      </c>
      <c r="G24" s="15">
        <v>215</v>
      </c>
      <c r="H24" s="13">
        <v>76.744186046511629</v>
      </c>
      <c r="I24" s="13">
        <v>13.023255813953488</v>
      </c>
      <c r="J24" s="13">
        <v>10.232558139534884</v>
      </c>
      <c r="K24"/>
      <c r="L24"/>
      <c r="M24"/>
      <c r="N24"/>
      <c r="O24"/>
      <c r="P24"/>
    </row>
    <row r="25" spans="1:16" s="14" customFormat="1">
      <c r="A25"/>
      <c r="B25"/>
      <c r="C25" s="16" t="s">
        <v>8</v>
      </c>
      <c r="D25" s="15">
        <v>221</v>
      </c>
      <c r="E25" s="15">
        <v>46</v>
      </c>
      <c r="F25" s="15">
        <v>54</v>
      </c>
      <c r="G25" s="15">
        <v>321</v>
      </c>
      <c r="H25" s="13">
        <v>68.847352024922117</v>
      </c>
      <c r="I25" s="13">
        <v>14.330218068535826</v>
      </c>
      <c r="J25" s="13">
        <v>16.822429906542055</v>
      </c>
      <c r="K25"/>
      <c r="L25"/>
      <c r="M25"/>
      <c r="N25"/>
      <c r="O25"/>
      <c r="P25"/>
    </row>
    <row r="26" spans="1:16" s="14" customFormat="1">
      <c r="A26"/>
      <c r="B26"/>
      <c r="C26" s="16" t="s">
        <v>9</v>
      </c>
      <c r="D26" s="15">
        <v>219</v>
      </c>
      <c r="E26" s="15">
        <v>57</v>
      </c>
      <c r="F26" s="15">
        <v>60</v>
      </c>
      <c r="G26" s="15">
        <v>336</v>
      </c>
      <c r="H26" s="13">
        <v>65.178571428571431</v>
      </c>
      <c r="I26" s="13">
        <v>16.964285714285715</v>
      </c>
      <c r="J26" s="13">
        <v>17.857142857142858</v>
      </c>
      <c r="K26"/>
      <c r="L26"/>
      <c r="M26"/>
      <c r="N26"/>
      <c r="O26"/>
      <c r="P26"/>
    </row>
    <row r="27" spans="1:16" s="14" customFormat="1">
      <c r="A27"/>
      <c r="B27"/>
      <c r="C27" s="16" t="s">
        <v>10</v>
      </c>
      <c r="D27" s="15">
        <v>236</v>
      </c>
      <c r="E27" s="15">
        <v>50</v>
      </c>
      <c r="F27" s="15">
        <v>61</v>
      </c>
      <c r="G27" s="15">
        <v>347</v>
      </c>
      <c r="H27" s="13">
        <v>68.011527377521617</v>
      </c>
      <c r="I27" s="13">
        <v>14.409221902017292</v>
      </c>
      <c r="J27" s="13">
        <v>17.579250720461093</v>
      </c>
      <c r="K27"/>
      <c r="L27"/>
      <c r="M27"/>
      <c r="N27"/>
      <c r="O27"/>
      <c r="P27"/>
    </row>
    <row r="28" spans="1:16" s="14" customFormat="1">
      <c r="A28"/>
      <c r="B28"/>
      <c r="C28" s="16" t="s">
        <v>119</v>
      </c>
      <c r="D28" s="15">
        <v>251</v>
      </c>
      <c r="E28" s="15">
        <v>48</v>
      </c>
      <c r="F28" s="15">
        <v>42</v>
      </c>
      <c r="G28" s="15">
        <v>341</v>
      </c>
      <c r="H28" s="13">
        <v>73.607038123167158</v>
      </c>
      <c r="I28" s="13">
        <v>14.07624633431085</v>
      </c>
      <c r="J28" s="13">
        <v>12.316715542521994</v>
      </c>
      <c r="K28"/>
      <c r="L28"/>
      <c r="M28"/>
      <c r="N28"/>
      <c r="O28"/>
      <c r="P28"/>
    </row>
    <row r="30" spans="1:16" s="3" customFormat="1">
      <c r="A30"/>
      <c r="B30"/>
      <c r="C30" s="2" t="s">
        <v>82</v>
      </c>
      <c r="D30"/>
      <c r="E30"/>
      <c r="F30"/>
      <c r="G30"/>
      <c r="H30"/>
      <c r="I30"/>
      <c r="J30"/>
      <c r="K30"/>
      <c r="L30"/>
      <c r="M30"/>
      <c r="N30"/>
      <c r="O30"/>
      <c r="P30"/>
    </row>
    <row r="31" spans="1:16" s="14" customFormat="1">
      <c r="A31"/>
      <c r="B31"/>
      <c r="C31" s="16" t="s">
        <v>7</v>
      </c>
      <c r="D31" s="15">
        <v>66</v>
      </c>
      <c r="E31" s="15">
        <v>26</v>
      </c>
      <c r="F31" s="15">
        <v>21</v>
      </c>
      <c r="G31" s="15">
        <v>113</v>
      </c>
      <c r="H31" s="13">
        <v>58.407079646017699</v>
      </c>
      <c r="I31" s="13">
        <v>23.008849557522122</v>
      </c>
      <c r="J31" s="13">
        <v>18.584070796460178</v>
      </c>
      <c r="K31"/>
      <c r="L31"/>
      <c r="M31"/>
      <c r="N31"/>
      <c r="O31"/>
      <c r="P31"/>
    </row>
    <row r="32" spans="1:16" s="14" customFormat="1">
      <c r="A32"/>
      <c r="B32"/>
      <c r="C32" s="16" t="s">
        <v>8</v>
      </c>
      <c r="D32" s="15">
        <v>122</v>
      </c>
      <c r="E32" s="15">
        <v>42</v>
      </c>
      <c r="F32" s="15">
        <v>30</v>
      </c>
      <c r="G32" s="15">
        <v>194</v>
      </c>
      <c r="H32" s="13">
        <v>62.886597938144327</v>
      </c>
      <c r="I32" s="13">
        <v>21.649484536082475</v>
      </c>
      <c r="J32" s="13">
        <v>15.463917525773196</v>
      </c>
      <c r="K32"/>
      <c r="L32"/>
      <c r="M32"/>
      <c r="N32"/>
      <c r="O32"/>
      <c r="P32"/>
    </row>
    <row r="33" spans="1:16" s="14" customFormat="1">
      <c r="A33"/>
      <c r="B33"/>
      <c r="C33" s="16" t="s">
        <v>9</v>
      </c>
      <c r="D33" s="15">
        <v>158</v>
      </c>
      <c r="E33" s="15">
        <v>63</v>
      </c>
      <c r="F33" s="15">
        <v>44</v>
      </c>
      <c r="G33" s="15">
        <v>265</v>
      </c>
      <c r="H33" s="13">
        <v>59.622641509433961</v>
      </c>
      <c r="I33" s="13">
        <v>23.773584905660378</v>
      </c>
      <c r="J33" s="13">
        <v>16.60377358490566</v>
      </c>
      <c r="K33"/>
      <c r="L33"/>
      <c r="M33"/>
      <c r="N33"/>
      <c r="O33"/>
      <c r="P33"/>
    </row>
    <row r="34" spans="1:16" s="14" customFormat="1">
      <c r="A34"/>
      <c r="B34"/>
      <c r="C34" s="16" t="s">
        <v>10</v>
      </c>
      <c r="D34" s="15">
        <v>146</v>
      </c>
      <c r="E34" s="15">
        <v>71</v>
      </c>
      <c r="F34" s="15">
        <v>54</v>
      </c>
      <c r="G34" s="15">
        <v>271</v>
      </c>
      <c r="H34" s="13">
        <v>53.874538745387454</v>
      </c>
      <c r="I34" s="13">
        <v>26.199261992619927</v>
      </c>
      <c r="J34" s="13">
        <v>19.926199261992618</v>
      </c>
      <c r="K34"/>
      <c r="L34"/>
      <c r="M34"/>
      <c r="N34"/>
      <c r="O34"/>
      <c r="P34"/>
    </row>
    <row r="35" spans="1:16" s="14" customFormat="1">
      <c r="A35"/>
      <c r="B35"/>
      <c r="C35" s="16" t="s">
        <v>119</v>
      </c>
      <c r="D35" s="15">
        <v>251</v>
      </c>
      <c r="E35" s="15">
        <v>48</v>
      </c>
      <c r="F35" s="15">
        <v>42</v>
      </c>
      <c r="G35" s="15">
        <v>341</v>
      </c>
      <c r="H35" s="13">
        <v>73.607038123167158</v>
      </c>
      <c r="I35" s="13">
        <v>14.07624633431085</v>
      </c>
      <c r="J35" s="13">
        <v>12.316715542521994</v>
      </c>
      <c r="K35"/>
      <c r="L35"/>
      <c r="M35"/>
      <c r="N35"/>
      <c r="O35"/>
      <c r="P35"/>
    </row>
    <row r="37" spans="1:16" s="3" customFormat="1">
      <c r="A37"/>
      <c r="B37"/>
      <c r="C37" s="2" t="s">
        <v>98</v>
      </c>
      <c r="D37"/>
      <c r="E37"/>
      <c r="F37"/>
      <c r="G37"/>
      <c r="H37"/>
      <c r="I37"/>
      <c r="J37"/>
      <c r="K37"/>
      <c r="L37"/>
      <c r="M37"/>
      <c r="N37"/>
      <c r="O37"/>
      <c r="P37"/>
    </row>
    <row r="38" spans="1:16" s="14" customFormat="1">
      <c r="A38"/>
      <c r="B38"/>
      <c r="C38" s="19" t="s">
        <v>7</v>
      </c>
      <c r="D38" s="15">
        <v>114</v>
      </c>
      <c r="E38" s="15">
        <v>53</v>
      </c>
      <c r="F38" s="15">
        <v>22</v>
      </c>
      <c r="G38" s="15">
        <v>189</v>
      </c>
      <c r="H38" s="13">
        <v>60.317460317460316</v>
      </c>
      <c r="I38" s="13">
        <v>28.042328042328041</v>
      </c>
      <c r="J38" s="13">
        <v>11.640211640211641</v>
      </c>
      <c r="K38"/>
      <c r="L38"/>
      <c r="M38"/>
      <c r="N38"/>
      <c r="O38"/>
      <c r="P38"/>
    </row>
    <row r="39" spans="1:16" s="14" customFormat="1">
      <c r="A39"/>
      <c r="B39"/>
      <c r="C39" s="19" t="s">
        <v>8</v>
      </c>
      <c r="D39" s="15">
        <v>169</v>
      </c>
      <c r="E39" s="15">
        <v>96</v>
      </c>
      <c r="F39" s="15">
        <v>39</v>
      </c>
      <c r="G39" s="15">
        <v>304</v>
      </c>
      <c r="H39" s="13">
        <v>55.592105263157897</v>
      </c>
      <c r="I39" s="13">
        <v>31.578947368421051</v>
      </c>
      <c r="J39" s="13">
        <v>12.828947368421053</v>
      </c>
      <c r="K39"/>
      <c r="L39"/>
      <c r="M39"/>
      <c r="N39"/>
      <c r="O39"/>
      <c r="P39"/>
    </row>
    <row r="40" spans="1:16" s="14" customFormat="1">
      <c r="A40"/>
      <c r="B40"/>
      <c r="C40" s="19" t="s">
        <v>9</v>
      </c>
      <c r="D40" s="15">
        <v>207</v>
      </c>
      <c r="E40" s="15">
        <v>98</v>
      </c>
      <c r="F40" s="15">
        <v>59</v>
      </c>
      <c r="G40" s="15">
        <v>364</v>
      </c>
      <c r="H40" s="13">
        <v>56.868131868131869</v>
      </c>
      <c r="I40" s="13">
        <v>26.923076923076923</v>
      </c>
      <c r="J40" s="13">
        <v>16.208791208791208</v>
      </c>
      <c r="K40"/>
      <c r="L40"/>
      <c r="M40"/>
      <c r="N40"/>
      <c r="O40"/>
      <c r="P40"/>
    </row>
    <row r="41" spans="1:16" s="20" customFormat="1">
      <c r="A41"/>
      <c r="B41"/>
      <c r="C41" s="21" t="s">
        <v>10</v>
      </c>
      <c r="D41" s="20">
        <v>195</v>
      </c>
      <c r="E41" s="20">
        <v>105</v>
      </c>
      <c r="F41" s="20">
        <v>48</v>
      </c>
      <c r="G41" s="20">
        <v>348</v>
      </c>
      <c r="H41" s="13">
        <v>56.03448275862069</v>
      </c>
      <c r="I41" s="13">
        <v>30.172413793103448</v>
      </c>
      <c r="J41" s="13">
        <v>13.793103448275861</v>
      </c>
      <c r="K41"/>
      <c r="L41"/>
      <c r="M41"/>
      <c r="N41"/>
      <c r="O41"/>
      <c r="P41"/>
    </row>
    <row r="42" spans="1:16" s="20" customFormat="1">
      <c r="A42"/>
      <c r="B42"/>
      <c r="C42" s="21" t="s">
        <v>119</v>
      </c>
      <c r="D42" s="20">
        <v>173</v>
      </c>
      <c r="E42" s="20">
        <v>95</v>
      </c>
      <c r="F42" s="20">
        <v>51</v>
      </c>
      <c r="G42" s="20">
        <v>319</v>
      </c>
      <c r="H42" s="13">
        <v>54.231974921630091</v>
      </c>
      <c r="I42" s="13">
        <v>29.780564263322884</v>
      </c>
      <c r="J42" s="13">
        <v>15.987460815047022</v>
      </c>
      <c r="K42"/>
      <c r="L42"/>
      <c r="M42"/>
      <c r="N42"/>
      <c r="O42"/>
      <c r="P42"/>
    </row>
    <row r="44" spans="1:16">
      <c r="C44" s="28" t="s">
        <v>35</v>
      </c>
      <c r="D44" s="26">
        <f t="shared" ref="D44:G48" si="0">SUM(D3,D10,D17,D24,D31,D38)</f>
        <v>566</v>
      </c>
      <c r="E44" s="26">
        <f t="shared" si="0"/>
        <v>195</v>
      </c>
      <c r="F44" s="26">
        <f t="shared" si="0"/>
        <v>130</v>
      </c>
      <c r="G44" s="26">
        <f t="shared" si="0"/>
        <v>891</v>
      </c>
      <c r="H44" s="27">
        <f>(D44*100)/G44</f>
        <v>63.524130190796861</v>
      </c>
      <c r="I44" s="27">
        <f>(E44*100)/G44</f>
        <v>21.885521885521886</v>
      </c>
      <c r="J44" s="27">
        <f>(F44*100)/G44</f>
        <v>14.590347923681257</v>
      </c>
    </row>
    <row r="45" spans="1:16">
      <c r="C45" s="28" t="s">
        <v>36</v>
      </c>
      <c r="D45" s="26">
        <f t="shared" si="0"/>
        <v>855</v>
      </c>
      <c r="E45" s="26">
        <f t="shared" si="0"/>
        <v>319</v>
      </c>
      <c r="F45" s="26">
        <f t="shared" si="0"/>
        <v>265</v>
      </c>
      <c r="G45" s="26">
        <f t="shared" si="0"/>
        <v>1439</v>
      </c>
      <c r="H45" s="27">
        <f>(D45*100)/G45</f>
        <v>59.416261292564279</v>
      </c>
      <c r="I45" s="27">
        <f>(E45*100)/G45</f>
        <v>22.1681723419041</v>
      </c>
      <c r="J45" s="27">
        <f>(F45*100)/G45</f>
        <v>18.415566365531618</v>
      </c>
    </row>
    <row r="46" spans="1:16">
      <c r="C46" s="28" t="s">
        <v>37</v>
      </c>
      <c r="D46" s="26">
        <f t="shared" si="0"/>
        <v>1205</v>
      </c>
      <c r="E46" s="26">
        <f t="shared" si="0"/>
        <v>501</v>
      </c>
      <c r="F46" s="26">
        <f t="shared" si="0"/>
        <v>373</v>
      </c>
      <c r="G46" s="26">
        <f t="shared" si="0"/>
        <v>2079</v>
      </c>
      <c r="H46" s="27">
        <f>(D46*100)/G46</f>
        <v>57.960557960557963</v>
      </c>
      <c r="I46" s="27">
        <f>(E46*100)/G46</f>
        <v>24.098124098124099</v>
      </c>
      <c r="J46" s="27">
        <f>(F46*100)/G46</f>
        <v>17.941317941317941</v>
      </c>
    </row>
    <row r="47" spans="1:16">
      <c r="C47" s="28" t="s">
        <v>38</v>
      </c>
      <c r="D47" s="26">
        <f t="shared" si="0"/>
        <v>1081</v>
      </c>
      <c r="E47" s="26">
        <f t="shared" si="0"/>
        <v>451</v>
      </c>
      <c r="F47" s="26">
        <f t="shared" si="0"/>
        <v>333</v>
      </c>
      <c r="G47" s="26">
        <f t="shared" si="0"/>
        <v>1865</v>
      </c>
      <c r="H47" s="27">
        <f>(D47*100)/G47</f>
        <v>57.962466487935657</v>
      </c>
      <c r="I47" s="27">
        <f>(E47*100)/G47</f>
        <v>24.182305630026811</v>
      </c>
      <c r="J47" s="27">
        <f>(F47*100)/G47</f>
        <v>17.855227882037532</v>
      </c>
    </row>
    <row r="48" spans="1:16">
      <c r="C48" s="28" t="s">
        <v>128</v>
      </c>
      <c r="D48" s="26">
        <f t="shared" si="0"/>
        <v>1214</v>
      </c>
      <c r="E48" s="26">
        <f t="shared" si="0"/>
        <v>429</v>
      </c>
      <c r="F48" s="26">
        <f t="shared" si="0"/>
        <v>290</v>
      </c>
      <c r="G48" s="26">
        <f t="shared" si="0"/>
        <v>1933</v>
      </c>
      <c r="H48" s="27">
        <f>(D48*100)/G48</f>
        <v>62.803931712364204</v>
      </c>
      <c r="I48" s="27">
        <f>(E48*100)/G48</f>
        <v>22.193481634764616</v>
      </c>
      <c r="J48" s="27">
        <f>(F48*100)/G48</f>
        <v>15.002586652871186</v>
      </c>
    </row>
    <row r="50" spans="3:10">
      <c r="C50" s="28"/>
      <c r="D50" s="26"/>
      <c r="E50" s="26"/>
      <c r="F50" s="26"/>
      <c r="G50" s="26"/>
      <c r="H50" s="27"/>
      <c r="I50" s="27"/>
      <c r="J50" s="27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7"/>
  <sheetViews>
    <sheetView topLeftCell="A26" zoomScale="80" zoomScaleNormal="80" zoomScalePageLayoutView="80" workbookViewId="0">
      <selection activeCell="C56" sqref="C56"/>
    </sheetView>
  </sheetViews>
  <sheetFormatPr baseColWidth="10" defaultColWidth="11.5" defaultRowHeight="14" x14ac:dyDescent="0"/>
  <cols>
    <col min="2" max="2" width="16.5" bestFit="1" customWidth="1"/>
    <col min="3" max="3" width="80" bestFit="1" customWidth="1"/>
    <col min="4" max="4" width="7.5" customWidth="1"/>
    <col min="5" max="6" width="10.5" customWidth="1"/>
    <col min="7" max="7" width="10.6640625" customWidth="1"/>
    <col min="8" max="8" width="7.33203125" customWidth="1"/>
    <col min="9" max="9" width="12.1640625" bestFit="1" customWidth="1"/>
    <col min="10" max="10" width="12.33203125" bestFit="1" customWidth="1"/>
    <col min="11" max="11" width="12.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2014</v>
      </c>
      <c r="B2" s="2" t="s">
        <v>59</v>
      </c>
      <c r="C2" s="2" t="s">
        <v>60</v>
      </c>
      <c r="D2" s="1">
        <v>1</v>
      </c>
      <c r="E2" s="1">
        <v>150</v>
      </c>
      <c r="F2" s="1">
        <v>9</v>
      </c>
      <c r="G2" s="1">
        <v>7</v>
      </c>
      <c r="H2" s="1">
        <v>166</v>
      </c>
      <c r="I2" s="5">
        <f t="shared" ref="I2:I65" si="0">(E2*100)/H2</f>
        <v>90.361445783132524</v>
      </c>
      <c r="J2" s="5">
        <f t="shared" ref="J2:J65" si="1">(F2*100)/H2</f>
        <v>5.4216867469879517</v>
      </c>
      <c r="K2" s="5">
        <f t="shared" ref="K2:K65" si="2">(G2*100)/H2</f>
        <v>4.2168674698795181</v>
      </c>
    </row>
    <row r="3" spans="1:11" s="3" customFormat="1">
      <c r="A3" s="1">
        <v>2014</v>
      </c>
      <c r="B3" s="2" t="s">
        <v>59</v>
      </c>
      <c r="C3" s="2" t="s">
        <v>60</v>
      </c>
      <c r="D3" s="1">
        <v>2</v>
      </c>
      <c r="E3" s="1">
        <v>110</v>
      </c>
      <c r="F3" s="1">
        <v>5</v>
      </c>
      <c r="G3" s="1">
        <v>13</v>
      </c>
      <c r="H3" s="1">
        <v>128</v>
      </c>
      <c r="I3" s="5">
        <f t="shared" si="0"/>
        <v>85.9375</v>
      </c>
      <c r="J3" s="5">
        <f t="shared" si="1"/>
        <v>3.90625</v>
      </c>
      <c r="K3" s="5">
        <f t="shared" si="2"/>
        <v>10.15625</v>
      </c>
    </row>
    <row r="4" spans="1:11" s="3" customFormat="1">
      <c r="A4" s="1">
        <v>2014</v>
      </c>
      <c r="B4" s="2" t="s">
        <v>59</v>
      </c>
      <c r="C4" s="2" t="s">
        <v>60</v>
      </c>
      <c r="D4" s="1">
        <v>3</v>
      </c>
      <c r="E4" s="1">
        <v>100</v>
      </c>
      <c r="F4" s="1">
        <v>21</v>
      </c>
      <c r="G4" s="1">
        <v>40</v>
      </c>
      <c r="H4" s="1">
        <v>161</v>
      </c>
      <c r="I4" s="5">
        <f t="shared" si="0"/>
        <v>62.111801242236027</v>
      </c>
      <c r="J4" s="5">
        <f t="shared" si="1"/>
        <v>13.043478260869565</v>
      </c>
      <c r="K4" s="5">
        <f t="shared" si="2"/>
        <v>24.844720496894411</v>
      </c>
    </row>
    <row r="5" spans="1:11" s="3" customFormat="1">
      <c r="A5" s="1">
        <v>2014</v>
      </c>
      <c r="B5" s="2" t="s">
        <v>59</v>
      </c>
      <c r="C5" s="2" t="s">
        <v>60</v>
      </c>
      <c r="D5" s="1">
        <v>4</v>
      </c>
      <c r="E5" s="1">
        <v>144</v>
      </c>
      <c r="F5" s="1">
        <v>42</v>
      </c>
      <c r="G5" s="1">
        <v>98</v>
      </c>
      <c r="H5" s="1">
        <v>284</v>
      </c>
      <c r="I5" s="5">
        <f t="shared" si="0"/>
        <v>50.70422535211268</v>
      </c>
      <c r="J5" s="5">
        <f t="shared" si="1"/>
        <v>14.788732394366198</v>
      </c>
      <c r="K5" s="5">
        <f t="shared" si="2"/>
        <v>34.507042253521128</v>
      </c>
    </row>
    <row r="6" spans="1:11" s="3" customFormat="1">
      <c r="A6" s="1">
        <v>2014</v>
      </c>
      <c r="B6" s="2" t="s">
        <v>59</v>
      </c>
      <c r="C6" s="2" t="s">
        <v>61</v>
      </c>
      <c r="D6" s="1">
        <v>1</v>
      </c>
      <c r="E6" s="1">
        <v>32</v>
      </c>
      <c r="F6" s="1">
        <v>12</v>
      </c>
      <c r="G6" s="1">
        <v>1</v>
      </c>
      <c r="H6" s="1">
        <v>45</v>
      </c>
      <c r="I6" s="5">
        <f t="shared" si="0"/>
        <v>71.111111111111114</v>
      </c>
      <c r="J6" s="5">
        <f t="shared" si="1"/>
        <v>26.666666666666668</v>
      </c>
      <c r="K6" s="5">
        <f t="shared" si="2"/>
        <v>2.2222222222222223</v>
      </c>
    </row>
    <row r="7" spans="1:11" s="3" customFormat="1">
      <c r="A7" s="1">
        <v>2014</v>
      </c>
      <c r="B7" s="2" t="s">
        <v>59</v>
      </c>
      <c r="C7" s="2" t="s">
        <v>61</v>
      </c>
      <c r="D7" s="1">
        <v>2</v>
      </c>
      <c r="E7" s="1">
        <v>34</v>
      </c>
      <c r="F7" s="1">
        <v>16</v>
      </c>
      <c r="G7" s="1">
        <v>2</v>
      </c>
      <c r="H7" s="1">
        <v>52</v>
      </c>
      <c r="I7" s="5">
        <f t="shared" si="0"/>
        <v>65.384615384615387</v>
      </c>
      <c r="J7" s="5">
        <f t="shared" si="1"/>
        <v>30.76923076923077</v>
      </c>
      <c r="K7" s="5">
        <f t="shared" si="2"/>
        <v>3.8461538461538463</v>
      </c>
    </row>
    <row r="8" spans="1:11" s="3" customFormat="1">
      <c r="A8" s="1">
        <v>2014</v>
      </c>
      <c r="B8" s="2" t="s">
        <v>59</v>
      </c>
      <c r="C8" s="2" t="s">
        <v>61</v>
      </c>
      <c r="D8" s="1">
        <v>3</v>
      </c>
      <c r="E8" s="1">
        <v>48</v>
      </c>
      <c r="F8" s="1">
        <v>30</v>
      </c>
      <c r="G8" s="1">
        <v>10</v>
      </c>
      <c r="H8" s="1">
        <v>88</v>
      </c>
      <c r="I8" s="5">
        <f t="shared" si="0"/>
        <v>54.545454545454547</v>
      </c>
      <c r="J8" s="5">
        <f t="shared" si="1"/>
        <v>34.090909090909093</v>
      </c>
      <c r="K8" s="5">
        <f t="shared" si="2"/>
        <v>11.363636363636363</v>
      </c>
    </row>
    <row r="9" spans="1:11" s="3" customFormat="1">
      <c r="A9" s="1">
        <v>2014</v>
      </c>
      <c r="B9" s="2" t="s">
        <v>59</v>
      </c>
      <c r="C9" s="2" t="s">
        <v>61</v>
      </c>
      <c r="D9" s="1">
        <v>4</v>
      </c>
      <c r="E9" s="1">
        <v>81</v>
      </c>
      <c r="F9" s="1">
        <v>47</v>
      </c>
      <c r="G9" s="1">
        <v>35</v>
      </c>
      <c r="H9" s="1">
        <v>163</v>
      </c>
      <c r="I9" s="5">
        <f t="shared" si="0"/>
        <v>49.693251533742334</v>
      </c>
      <c r="J9" s="5">
        <f t="shared" si="1"/>
        <v>28.834355828220858</v>
      </c>
      <c r="K9" s="5">
        <f t="shared" si="2"/>
        <v>21.472392638036808</v>
      </c>
    </row>
    <row r="10" spans="1:11" s="3" customFormat="1">
      <c r="A10" s="1">
        <v>2014</v>
      </c>
      <c r="B10" s="2" t="s">
        <v>59</v>
      </c>
      <c r="C10" s="2" t="s">
        <v>62</v>
      </c>
      <c r="D10" s="1">
        <v>1</v>
      </c>
      <c r="E10" s="1">
        <v>2</v>
      </c>
      <c r="F10" s="1">
        <v>0</v>
      </c>
      <c r="G10" s="1">
        <v>50</v>
      </c>
      <c r="H10" s="1">
        <v>52</v>
      </c>
      <c r="I10" s="5">
        <f t="shared" si="0"/>
        <v>3.8461538461538463</v>
      </c>
      <c r="J10" s="5">
        <f t="shared" si="1"/>
        <v>0</v>
      </c>
      <c r="K10" s="5">
        <f t="shared" si="2"/>
        <v>96.15384615384616</v>
      </c>
    </row>
    <row r="11" spans="1:11" s="3" customFormat="1">
      <c r="A11" s="1">
        <v>2014</v>
      </c>
      <c r="B11" s="2" t="s">
        <v>59</v>
      </c>
      <c r="C11" s="2" t="s">
        <v>62</v>
      </c>
      <c r="D11" s="1">
        <v>2</v>
      </c>
      <c r="E11" s="1">
        <v>29</v>
      </c>
      <c r="F11" s="1">
        <v>10</v>
      </c>
      <c r="G11" s="1">
        <v>10</v>
      </c>
      <c r="H11" s="1">
        <v>49</v>
      </c>
      <c r="I11" s="5">
        <f t="shared" si="0"/>
        <v>59.183673469387756</v>
      </c>
      <c r="J11" s="5">
        <f t="shared" si="1"/>
        <v>20.408163265306122</v>
      </c>
      <c r="K11" s="5">
        <f t="shared" si="2"/>
        <v>20.408163265306122</v>
      </c>
    </row>
    <row r="12" spans="1:11" s="3" customFormat="1">
      <c r="A12" s="1">
        <v>2014</v>
      </c>
      <c r="B12" s="2" t="s">
        <v>59</v>
      </c>
      <c r="C12" s="2" t="s">
        <v>62</v>
      </c>
      <c r="D12" s="1">
        <v>3</v>
      </c>
      <c r="E12" s="1">
        <v>41</v>
      </c>
      <c r="F12" s="1">
        <v>19</v>
      </c>
      <c r="G12" s="1">
        <v>18</v>
      </c>
      <c r="H12" s="1">
        <v>78</v>
      </c>
      <c r="I12" s="5">
        <f t="shared" si="0"/>
        <v>52.564102564102562</v>
      </c>
      <c r="J12" s="5">
        <f t="shared" si="1"/>
        <v>24.358974358974358</v>
      </c>
      <c r="K12" s="5">
        <f t="shared" si="2"/>
        <v>23.076923076923077</v>
      </c>
    </row>
    <row r="13" spans="1:11" s="3" customFormat="1">
      <c r="A13" s="1">
        <v>2014</v>
      </c>
      <c r="B13" s="2" t="s">
        <v>59</v>
      </c>
      <c r="C13" s="2" t="s">
        <v>62</v>
      </c>
      <c r="D13" s="1">
        <v>4</v>
      </c>
      <c r="E13" s="1">
        <v>69</v>
      </c>
      <c r="F13" s="1">
        <v>21</v>
      </c>
      <c r="G13" s="1">
        <v>24</v>
      </c>
      <c r="H13" s="1">
        <v>114</v>
      </c>
      <c r="I13" s="5">
        <f t="shared" si="0"/>
        <v>60.526315789473685</v>
      </c>
      <c r="J13" s="5">
        <f t="shared" si="1"/>
        <v>18.421052631578949</v>
      </c>
      <c r="K13" s="5">
        <f t="shared" si="2"/>
        <v>21.05263157894737</v>
      </c>
    </row>
    <row r="14" spans="1:11" s="3" customFormat="1">
      <c r="A14" s="1">
        <v>2014</v>
      </c>
      <c r="B14" s="2" t="s">
        <v>59</v>
      </c>
      <c r="C14" s="2" t="s">
        <v>62</v>
      </c>
      <c r="D14" s="1">
        <v>5</v>
      </c>
      <c r="E14" s="1">
        <v>146</v>
      </c>
      <c r="F14" s="1">
        <v>47</v>
      </c>
      <c r="G14" s="1">
        <v>76</v>
      </c>
      <c r="H14" s="1">
        <v>269</v>
      </c>
      <c r="I14" s="5">
        <f t="shared" si="0"/>
        <v>54.275092936802977</v>
      </c>
      <c r="J14" s="5">
        <f t="shared" si="1"/>
        <v>17.472118959107807</v>
      </c>
      <c r="K14" s="5">
        <f t="shared" si="2"/>
        <v>28.25278810408922</v>
      </c>
    </row>
    <row r="15" spans="1:11" s="3" customFormat="1">
      <c r="A15" s="1">
        <v>2014</v>
      </c>
      <c r="B15" s="2" t="s">
        <v>59</v>
      </c>
      <c r="C15" s="2" t="s">
        <v>62</v>
      </c>
      <c r="D15" s="1">
        <v>6</v>
      </c>
      <c r="E15" s="1">
        <v>3</v>
      </c>
      <c r="F15" s="1">
        <v>2</v>
      </c>
      <c r="G15" s="1">
        <v>1</v>
      </c>
      <c r="H15" s="1">
        <v>6</v>
      </c>
      <c r="I15" s="5">
        <f t="shared" si="0"/>
        <v>50</v>
      </c>
      <c r="J15" s="5">
        <f t="shared" si="1"/>
        <v>33.333333333333336</v>
      </c>
      <c r="K15" s="5">
        <f t="shared" si="2"/>
        <v>16.666666666666668</v>
      </c>
    </row>
    <row r="16" spans="1:11" s="3" customFormat="1">
      <c r="A16" s="1">
        <v>2014</v>
      </c>
      <c r="B16" s="2" t="s">
        <v>59</v>
      </c>
      <c r="C16" s="2" t="s">
        <v>64</v>
      </c>
      <c r="D16" s="1">
        <v>1</v>
      </c>
      <c r="E16" s="1">
        <v>85</v>
      </c>
      <c r="F16" s="1">
        <v>6</v>
      </c>
      <c r="G16" s="1">
        <v>7</v>
      </c>
      <c r="H16" s="1">
        <v>98</v>
      </c>
      <c r="I16" s="5">
        <f t="shared" si="0"/>
        <v>86.734693877551024</v>
      </c>
      <c r="J16" s="5">
        <f t="shared" si="1"/>
        <v>6.1224489795918364</v>
      </c>
      <c r="K16" s="5">
        <f t="shared" si="2"/>
        <v>7.1428571428571432</v>
      </c>
    </row>
    <row r="17" spans="1:11" s="3" customFormat="1">
      <c r="A17" s="1">
        <v>2014</v>
      </c>
      <c r="B17" s="2" t="s">
        <v>59</v>
      </c>
      <c r="C17" s="2" t="s">
        <v>64</v>
      </c>
      <c r="D17" s="1">
        <v>2</v>
      </c>
      <c r="E17" s="1">
        <v>83</v>
      </c>
      <c r="F17" s="1">
        <v>4</v>
      </c>
      <c r="G17" s="1">
        <v>23</v>
      </c>
      <c r="H17" s="1">
        <v>110</v>
      </c>
      <c r="I17" s="5">
        <f t="shared" si="0"/>
        <v>75.454545454545453</v>
      </c>
      <c r="J17" s="5">
        <f t="shared" si="1"/>
        <v>3.6363636363636362</v>
      </c>
      <c r="K17" s="5">
        <f t="shared" si="2"/>
        <v>20.90909090909091</v>
      </c>
    </row>
    <row r="18" spans="1:11" s="3" customFormat="1">
      <c r="A18" s="1">
        <v>2014</v>
      </c>
      <c r="B18" s="2" t="s">
        <v>59</v>
      </c>
      <c r="C18" s="2" t="s">
        <v>64</v>
      </c>
      <c r="D18" s="1">
        <v>3</v>
      </c>
      <c r="E18" s="1">
        <v>157</v>
      </c>
      <c r="F18" s="1">
        <v>18</v>
      </c>
      <c r="G18" s="1">
        <v>34</v>
      </c>
      <c r="H18" s="1">
        <v>209</v>
      </c>
      <c r="I18" s="5">
        <f t="shared" si="0"/>
        <v>75.119617224880386</v>
      </c>
      <c r="J18" s="5">
        <f t="shared" si="1"/>
        <v>8.6124401913875595</v>
      </c>
      <c r="K18" s="5">
        <f t="shared" si="2"/>
        <v>16.267942583732058</v>
      </c>
    </row>
    <row r="19" spans="1:11" s="3" customFormat="1">
      <c r="A19" s="1">
        <v>2014</v>
      </c>
      <c r="B19" s="2" t="s">
        <v>59</v>
      </c>
      <c r="C19" s="2" t="s">
        <v>64</v>
      </c>
      <c r="D19" s="1">
        <v>4</v>
      </c>
      <c r="E19" s="1">
        <v>433</v>
      </c>
      <c r="F19" s="1">
        <v>67</v>
      </c>
      <c r="G19" s="1">
        <v>107</v>
      </c>
      <c r="H19" s="1">
        <v>607</v>
      </c>
      <c r="I19" s="5">
        <f t="shared" si="0"/>
        <v>71.334431630971991</v>
      </c>
      <c r="J19" s="5">
        <f t="shared" si="1"/>
        <v>11.037891268533773</v>
      </c>
      <c r="K19" s="5">
        <f t="shared" si="2"/>
        <v>17.627677100494235</v>
      </c>
    </row>
    <row r="20" spans="1:11" s="3" customFormat="1">
      <c r="A20" s="1">
        <v>2014</v>
      </c>
      <c r="B20" s="2" t="s">
        <v>59</v>
      </c>
      <c r="C20" s="2" t="s">
        <v>65</v>
      </c>
      <c r="D20" s="1">
        <v>1</v>
      </c>
      <c r="E20" s="1">
        <v>247</v>
      </c>
      <c r="F20" s="1">
        <v>72</v>
      </c>
      <c r="G20" s="1">
        <v>41</v>
      </c>
      <c r="H20" s="1">
        <v>360</v>
      </c>
      <c r="I20" s="5">
        <f t="shared" si="0"/>
        <v>68.611111111111114</v>
      </c>
      <c r="J20" s="5">
        <f t="shared" si="1"/>
        <v>20</v>
      </c>
      <c r="K20" s="5">
        <f t="shared" si="2"/>
        <v>11.388888888888889</v>
      </c>
    </row>
    <row r="21" spans="1:11" s="3" customFormat="1">
      <c r="A21" s="1">
        <v>2014</v>
      </c>
      <c r="B21" s="2" t="s">
        <v>59</v>
      </c>
      <c r="C21" s="2" t="s">
        <v>65</v>
      </c>
      <c r="D21" s="1">
        <v>2</v>
      </c>
      <c r="E21" s="1">
        <v>191</v>
      </c>
      <c r="F21" s="1">
        <v>72</v>
      </c>
      <c r="G21" s="1">
        <v>57</v>
      </c>
      <c r="H21" s="1">
        <v>320</v>
      </c>
      <c r="I21" s="5">
        <f t="shared" si="0"/>
        <v>59.6875</v>
      </c>
      <c r="J21" s="5">
        <f t="shared" si="1"/>
        <v>22.5</v>
      </c>
      <c r="K21" s="5">
        <f t="shared" si="2"/>
        <v>17.8125</v>
      </c>
    </row>
    <row r="22" spans="1:11" s="3" customFormat="1">
      <c r="A22" s="1">
        <v>2014</v>
      </c>
      <c r="B22" s="2" t="s">
        <v>59</v>
      </c>
      <c r="C22" s="2" t="s">
        <v>65</v>
      </c>
      <c r="D22" s="1">
        <v>3</v>
      </c>
      <c r="E22" s="1">
        <v>177</v>
      </c>
      <c r="F22" s="1">
        <v>57</v>
      </c>
      <c r="G22" s="1">
        <v>70</v>
      </c>
      <c r="H22" s="1">
        <v>304</v>
      </c>
      <c r="I22" s="5">
        <f t="shared" si="0"/>
        <v>58.223684210526315</v>
      </c>
      <c r="J22" s="5">
        <f t="shared" si="1"/>
        <v>18.75</v>
      </c>
      <c r="K22" s="5">
        <f t="shared" si="2"/>
        <v>23.026315789473685</v>
      </c>
    </row>
    <row r="23" spans="1:11" s="3" customFormat="1">
      <c r="A23" s="1">
        <v>2014</v>
      </c>
      <c r="B23" s="2" t="s">
        <v>59</v>
      </c>
      <c r="C23" s="2" t="s">
        <v>65</v>
      </c>
      <c r="D23" s="1">
        <v>4</v>
      </c>
      <c r="E23" s="1">
        <v>268</v>
      </c>
      <c r="F23" s="1">
        <v>79</v>
      </c>
      <c r="G23" s="1">
        <v>170</v>
      </c>
      <c r="H23" s="1">
        <v>517</v>
      </c>
      <c r="I23" s="5">
        <f t="shared" si="0"/>
        <v>51.83752417794971</v>
      </c>
      <c r="J23" s="5">
        <f t="shared" si="1"/>
        <v>15.28046421663443</v>
      </c>
      <c r="K23" s="5">
        <f t="shared" si="2"/>
        <v>32.882011605415862</v>
      </c>
    </row>
    <row r="24" spans="1:11" s="3" customFormat="1">
      <c r="A24" s="1">
        <v>2014</v>
      </c>
      <c r="B24" s="2" t="s">
        <v>59</v>
      </c>
      <c r="C24" s="2" t="s">
        <v>66</v>
      </c>
      <c r="D24" s="1">
        <v>1</v>
      </c>
      <c r="E24" s="1">
        <v>89</v>
      </c>
      <c r="F24" s="1">
        <v>9</v>
      </c>
      <c r="G24" s="1">
        <v>29</v>
      </c>
      <c r="H24" s="1">
        <v>127</v>
      </c>
      <c r="I24" s="5">
        <f t="shared" si="0"/>
        <v>70.078740157480311</v>
      </c>
      <c r="J24" s="5">
        <f t="shared" si="1"/>
        <v>7.0866141732283463</v>
      </c>
      <c r="K24" s="5">
        <f t="shared" si="2"/>
        <v>22.834645669291337</v>
      </c>
    </row>
    <row r="25" spans="1:11" s="3" customFormat="1">
      <c r="A25" s="1">
        <v>2014</v>
      </c>
      <c r="B25" s="2" t="s">
        <v>59</v>
      </c>
      <c r="C25" s="2" t="s">
        <v>66</v>
      </c>
      <c r="D25" s="1">
        <v>2</v>
      </c>
      <c r="E25" s="1">
        <v>69</v>
      </c>
      <c r="F25" s="1">
        <v>14</v>
      </c>
      <c r="G25" s="1">
        <v>19</v>
      </c>
      <c r="H25" s="1">
        <v>102</v>
      </c>
      <c r="I25" s="5">
        <f t="shared" si="0"/>
        <v>67.647058823529406</v>
      </c>
      <c r="J25" s="5">
        <f t="shared" si="1"/>
        <v>13.725490196078431</v>
      </c>
      <c r="K25" s="5">
        <f t="shared" si="2"/>
        <v>18.627450980392158</v>
      </c>
    </row>
    <row r="26" spans="1:11" s="3" customFormat="1">
      <c r="A26" s="1">
        <v>2014</v>
      </c>
      <c r="B26" s="2" t="s">
        <v>59</v>
      </c>
      <c r="C26" s="2" t="s">
        <v>66</v>
      </c>
      <c r="D26" s="1">
        <v>3</v>
      </c>
      <c r="E26" s="1">
        <v>65</v>
      </c>
      <c r="F26" s="1">
        <v>21</v>
      </c>
      <c r="G26" s="1">
        <v>16</v>
      </c>
      <c r="H26" s="1">
        <v>102</v>
      </c>
      <c r="I26" s="5">
        <f t="shared" si="0"/>
        <v>63.725490196078432</v>
      </c>
      <c r="J26" s="5">
        <f t="shared" si="1"/>
        <v>20.588235294117649</v>
      </c>
      <c r="K26" s="5">
        <f t="shared" si="2"/>
        <v>15.686274509803921</v>
      </c>
    </row>
    <row r="27" spans="1:11" s="3" customFormat="1">
      <c r="A27" s="1">
        <v>2014</v>
      </c>
      <c r="B27" s="2" t="s">
        <v>59</v>
      </c>
      <c r="C27" s="2" t="s">
        <v>66</v>
      </c>
      <c r="D27" s="1">
        <v>4</v>
      </c>
      <c r="E27" s="1">
        <v>76</v>
      </c>
      <c r="F27" s="1">
        <v>34</v>
      </c>
      <c r="G27" s="1">
        <v>29</v>
      </c>
      <c r="H27" s="1">
        <v>139</v>
      </c>
      <c r="I27" s="5">
        <f t="shared" si="0"/>
        <v>54.676258992805757</v>
      </c>
      <c r="J27" s="5">
        <f t="shared" si="1"/>
        <v>24.46043165467626</v>
      </c>
      <c r="K27" s="5">
        <f t="shared" si="2"/>
        <v>20.863309352517987</v>
      </c>
    </row>
    <row r="28" spans="1:11" s="3" customFormat="1">
      <c r="A28" s="1">
        <v>2014</v>
      </c>
      <c r="B28" s="2" t="s">
        <v>59</v>
      </c>
      <c r="C28" s="2" t="s">
        <v>67</v>
      </c>
      <c r="D28" s="1">
        <v>1</v>
      </c>
      <c r="E28" s="1">
        <v>56</v>
      </c>
      <c r="F28" s="1">
        <v>15</v>
      </c>
      <c r="G28" s="1">
        <v>26</v>
      </c>
      <c r="H28" s="1">
        <v>97</v>
      </c>
      <c r="I28" s="5">
        <f t="shared" si="0"/>
        <v>57.731958762886599</v>
      </c>
      <c r="J28" s="5">
        <f t="shared" si="1"/>
        <v>15.463917525773196</v>
      </c>
      <c r="K28" s="5">
        <f t="shared" si="2"/>
        <v>26.804123711340207</v>
      </c>
    </row>
    <row r="29" spans="1:11" s="3" customFormat="1">
      <c r="A29" s="1">
        <v>2014</v>
      </c>
      <c r="B29" s="2" t="s">
        <v>59</v>
      </c>
      <c r="C29" s="2" t="s">
        <v>67</v>
      </c>
      <c r="D29" s="1">
        <v>2</v>
      </c>
      <c r="E29" s="1">
        <v>55</v>
      </c>
      <c r="F29" s="1">
        <v>15</v>
      </c>
      <c r="G29" s="1">
        <v>21</v>
      </c>
      <c r="H29" s="1">
        <v>91</v>
      </c>
      <c r="I29" s="5">
        <f t="shared" si="0"/>
        <v>60.439560439560438</v>
      </c>
      <c r="J29" s="5">
        <f t="shared" si="1"/>
        <v>16.483516483516482</v>
      </c>
      <c r="K29" s="5">
        <f t="shared" si="2"/>
        <v>23.076923076923077</v>
      </c>
    </row>
    <row r="30" spans="1:11" s="3" customFormat="1">
      <c r="A30" s="1">
        <v>2014</v>
      </c>
      <c r="B30" s="2" t="s">
        <v>59</v>
      </c>
      <c r="C30" s="2" t="s">
        <v>67</v>
      </c>
      <c r="D30" s="1">
        <v>3</v>
      </c>
      <c r="E30" s="1">
        <v>47</v>
      </c>
      <c r="F30" s="1">
        <v>15</v>
      </c>
      <c r="G30" s="1">
        <v>37</v>
      </c>
      <c r="H30" s="1">
        <v>99</v>
      </c>
      <c r="I30" s="5">
        <f t="shared" si="0"/>
        <v>47.474747474747474</v>
      </c>
      <c r="J30" s="5">
        <f t="shared" si="1"/>
        <v>15.151515151515152</v>
      </c>
      <c r="K30" s="5">
        <f t="shared" si="2"/>
        <v>37.373737373737377</v>
      </c>
    </row>
    <row r="31" spans="1:11" s="3" customFormat="1">
      <c r="A31" s="1">
        <v>2014</v>
      </c>
      <c r="B31" s="2" t="s">
        <v>59</v>
      </c>
      <c r="C31" s="2" t="s">
        <v>67</v>
      </c>
      <c r="D31" s="1">
        <v>4</v>
      </c>
      <c r="E31" s="1">
        <v>50</v>
      </c>
      <c r="F31" s="1">
        <v>21</v>
      </c>
      <c r="G31" s="1">
        <v>24</v>
      </c>
      <c r="H31" s="1">
        <v>95</v>
      </c>
      <c r="I31" s="5">
        <f t="shared" si="0"/>
        <v>52.631578947368418</v>
      </c>
      <c r="J31" s="5">
        <f t="shared" si="1"/>
        <v>22.105263157894736</v>
      </c>
      <c r="K31" s="5">
        <f t="shared" si="2"/>
        <v>25.263157894736842</v>
      </c>
    </row>
    <row r="32" spans="1:11" s="3" customFormat="1">
      <c r="A32" s="1">
        <v>2014</v>
      </c>
      <c r="B32" s="2" t="s">
        <v>59</v>
      </c>
      <c r="C32" s="2" t="s">
        <v>68</v>
      </c>
      <c r="D32" s="1">
        <v>1</v>
      </c>
      <c r="E32" s="1">
        <v>28</v>
      </c>
      <c r="F32" s="1">
        <v>21</v>
      </c>
      <c r="G32" s="1">
        <v>8</v>
      </c>
      <c r="H32" s="1">
        <v>57</v>
      </c>
      <c r="I32" s="5">
        <f t="shared" si="0"/>
        <v>49.122807017543863</v>
      </c>
      <c r="J32" s="5">
        <f t="shared" si="1"/>
        <v>36.842105263157897</v>
      </c>
      <c r="K32" s="5">
        <f t="shared" si="2"/>
        <v>14.035087719298245</v>
      </c>
    </row>
    <row r="33" spans="1:11" s="3" customFormat="1">
      <c r="A33" s="1">
        <v>2014</v>
      </c>
      <c r="B33" s="2" t="s">
        <v>59</v>
      </c>
      <c r="C33" s="2" t="s">
        <v>68</v>
      </c>
      <c r="D33" s="1">
        <v>2</v>
      </c>
      <c r="E33" s="1">
        <v>23</v>
      </c>
      <c r="F33" s="1">
        <v>20</v>
      </c>
      <c r="G33" s="1">
        <v>1</v>
      </c>
      <c r="H33" s="1">
        <v>44</v>
      </c>
      <c r="I33" s="5">
        <f t="shared" si="0"/>
        <v>52.272727272727273</v>
      </c>
      <c r="J33" s="5">
        <f t="shared" si="1"/>
        <v>45.454545454545453</v>
      </c>
      <c r="K33" s="5">
        <f t="shared" si="2"/>
        <v>2.2727272727272729</v>
      </c>
    </row>
    <row r="34" spans="1:11" s="3" customFormat="1">
      <c r="A34" s="1">
        <v>2014</v>
      </c>
      <c r="B34" s="2" t="s">
        <v>59</v>
      </c>
      <c r="C34" s="2" t="s">
        <v>68</v>
      </c>
      <c r="D34" s="1">
        <v>3</v>
      </c>
      <c r="E34" s="1">
        <v>12</v>
      </c>
      <c r="F34" s="1">
        <v>15</v>
      </c>
      <c r="G34" s="1">
        <v>11</v>
      </c>
      <c r="H34" s="1">
        <v>38</v>
      </c>
      <c r="I34" s="5">
        <f t="shared" si="0"/>
        <v>31.578947368421051</v>
      </c>
      <c r="J34" s="5">
        <f t="shared" si="1"/>
        <v>39.473684210526315</v>
      </c>
      <c r="K34" s="5">
        <f t="shared" si="2"/>
        <v>28.94736842105263</v>
      </c>
    </row>
    <row r="35" spans="1:11" s="3" customFormat="1">
      <c r="A35" s="1">
        <v>2014</v>
      </c>
      <c r="B35" s="2" t="s">
        <v>59</v>
      </c>
      <c r="C35" s="2" t="s">
        <v>68</v>
      </c>
      <c r="D35" s="1">
        <v>4</v>
      </c>
      <c r="E35" s="1">
        <v>20</v>
      </c>
      <c r="F35" s="1">
        <v>34</v>
      </c>
      <c r="G35" s="1">
        <v>45</v>
      </c>
      <c r="H35" s="1">
        <v>99</v>
      </c>
      <c r="I35" s="5">
        <f t="shared" si="0"/>
        <v>20.202020202020201</v>
      </c>
      <c r="J35" s="5">
        <f t="shared" si="1"/>
        <v>34.343434343434346</v>
      </c>
      <c r="K35" s="5">
        <f t="shared" si="2"/>
        <v>45.454545454545453</v>
      </c>
    </row>
    <row r="36" spans="1:11" s="3" customFormat="1">
      <c r="A36" s="1">
        <v>2014</v>
      </c>
      <c r="B36" s="2" t="s">
        <v>59</v>
      </c>
      <c r="C36" s="2" t="s">
        <v>69</v>
      </c>
      <c r="D36" s="1">
        <v>1</v>
      </c>
      <c r="E36" s="1">
        <v>60</v>
      </c>
      <c r="F36" s="1">
        <v>16</v>
      </c>
      <c r="G36" s="1">
        <v>8</v>
      </c>
      <c r="H36" s="1">
        <v>84</v>
      </c>
      <c r="I36" s="5">
        <f t="shared" si="0"/>
        <v>71.428571428571431</v>
      </c>
      <c r="J36" s="5">
        <f t="shared" si="1"/>
        <v>19.047619047619047</v>
      </c>
      <c r="K36" s="5">
        <f t="shared" si="2"/>
        <v>9.5238095238095237</v>
      </c>
    </row>
    <row r="37" spans="1:11" s="3" customFormat="1">
      <c r="A37" s="1">
        <v>2014</v>
      </c>
      <c r="B37" s="2" t="s">
        <v>59</v>
      </c>
      <c r="C37" s="2" t="s">
        <v>69</v>
      </c>
      <c r="D37" s="1">
        <v>2</v>
      </c>
      <c r="E37" s="1">
        <v>57</v>
      </c>
      <c r="F37" s="1">
        <v>19</v>
      </c>
      <c r="G37" s="1">
        <v>8</v>
      </c>
      <c r="H37" s="1">
        <v>84</v>
      </c>
      <c r="I37" s="5">
        <f t="shared" si="0"/>
        <v>67.857142857142861</v>
      </c>
      <c r="J37" s="5">
        <f t="shared" si="1"/>
        <v>22.61904761904762</v>
      </c>
      <c r="K37" s="5">
        <f t="shared" si="2"/>
        <v>9.5238095238095237</v>
      </c>
    </row>
    <row r="38" spans="1:11" s="3" customFormat="1">
      <c r="A38" s="1">
        <v>2014</v>
      </c>
      <c r="B38" s="2" t="s">
        <v>59</v>
      </c>
      <c r="C38" s="2" t="s">
        <v>69</v>
      </c>
      <c r="D38" s="1">
        <v>3</v>
      </c>
      <c r="E38" s="1">
        <v>50</v>
      </c>
      <c r="F38" s="1">
        <v>20</v>
      </c>
      <c r="G38" s="1">
        <v>10</v>
      </c>
      <c r="H38" s="1">
        <v>80</v>
      </c>
      <c r="I38" s="5">
        <f t="shared" si="0"/>
        <v>62.5</v>
      </c>
      <c r="J38" s="5">
        <f t="shared" si="1"/>
        <v>25</v>
      </c>
      <c r="K38" s="5">
        <f t="shared" si="2"/>
        <v>12.5</v>
      </c>
    </row>
    <row r="39" spans="1:11" s="3" customFormat="1">
      <c r="A39" s="1">
        <v>2014</v>
      </c>
      <c r="B39" s="2" t="s">
        <v>59</v>
      </c>
      <c r="C39" s="2" t="s">
        <v>69</v>
      </c>
      <c r="D39" s="1">
        <v>4</v>
      </c>
      <c r="E39" s="1">
        <v>69</v>
      </c>
      <c r="F39" s="1">
        <v>22</v>
      </c>
      <c r="G39" s="1">
        <v>43</v>
      </c>
      <c r="H39" s="1">
        <v>134</v>
      </c>
      <c r="I39" s="5">
        <f t="shared" si="0"/>
        <v>51.492537313432834</v>
      </c>
      <c r="J39" s="5">
        <f t="shared" si="1"/>
        <v>16.417910447761194</v>
      </c>
      <c r="K39" s="5">
        <f t="shared" si="2"/>
        <v>32.089552238805972</v>
      </c>
    </row>
    <row r="40" spans="1:11" s="3" customFormat="1">
      <c r="A40" s="1">
        <v>2014</v>
      </c>
      <c r="B40" s="2" t="s">
        <v>59</v>
      </c>
      <c r="C40" s="2" t="s">
        <v>70</v>
      </c>
      <c r="D40" s="1">
        <v>1</v>
      </c>
      <c r="E40" s="1">
        <v>95</v>
      </c>
      <c r="F40" s="1">
        <v>19</v>
      </c>
      <c r="G40" s="1">
        <v>12</v>
      </c>
      <c r="H40" s="1">
        <v>126</v>
      </c>
      <c r="I40" s="5">
        <f t="shared" si="0"/>
        <v>75.396825396825392</v>
      </c>
      <c r="J40" s="5">
        <f t="shared" si="1"/>
        <v>15.079365079365079</v>
      </c>
      <c r="K40" s="5">
        <f t="shared" si="2"/>
        <v>9.5238095238095237</v>
      </c>
    </row>
    <row r="41" spans="1:11" s="3" customFormat="1">
      <c r="A41" s="1">
        <v>2014</v>
      </c>
      <c r="B41" s="2" t="s">
        <v>59</v>
      </c>
      <c r="C41" s="2" t="s">
        <v>70</v>
      </c>
      <c r="D41" s="1">
        <v>2</v>
      </c>
      <c r="E41" s="1">
        <v>47</v>
      </c>
      <c r="F41" s="1">
        <v>15</v>
      </c>
      <c r="G41" s="1">
        <v>28</v>
      </c>
      <c r="H41" s="1">
        <v>90</v>
      </c>
      <c r="I41" s="5">
        <f t="shared" si="0"/>
        <v>52.222222222222221</v>
      </c>
      <c r="J41" s="5">
        <f t="shared" si="1"/>
        <v>16.666666666666668</v>
      </c>
      <c r="K41" s="5">
        <f t="shared" si="2"/>
        <v>31.111111111111111</v>
      </c>
    </row>
    <row r="42" spans="1:11" s="3" customFormat="1">
      <c r="A42" s="1">
        <v>2014</v>
      </c>
      <c r="B42" s="2" t="s">
        <v>59</v>
      </c>
      <c r="C42" s="2" t="s">
        <v>70</v>
      </c>
      <c r="D42" s="1">
        <v>3</v>
      </c>
      <c r="E42" s="1">
        <v>47</v>
      </c>
      <c r="F42" s="1">
        <v>21</v>
      </c>
      <c r="G42" s="1">
        <v>20</v>
      </c>
      <c r="H42" s="1">
        <v>88</v>
      </c>
      <c r="I42" s="5">
        <f t="shared" si="0"/>
        <v>53.409090909090907</v>
      </c>
      <c r="J42" s="5">
        <f t="shared" si="1"/>
        <v>23.863636363636363</v>
      </c>
      <c r="K42" s="5">
        <f t="shared" si="2"/>
        <v>22.727272727272727</v>
      </c>
    </row>
    <row r="43" spans="1:11" s="3" customFormat="1">
      <c r="A43" s="1">
        <v>2014</v>
      </c>
      <c r="B43" s="2" t="s">
        <v>59</v>
      </c>
      <c r="C43" s="2" t="s">
        <v>70</v>
      </c>
      <c r="D43" s="1">
        <v>4</v>
      </c>
      <c r="E43" s="1">
        <v>53</v>
      </c>
      <c r="F43" s="1">
        <v>25</v>
      </c>
      <c r="G43" s="1">
        <v>22</v>
      </c>
      <c r="H43" s="1">
        <v>100</v>
      </c>
      <c r="I43" s="5">
        <f t="shared" si="0"/>
        <v>53</v>
      </c>
      <c r="J43" s="5">
        <f t="shared" si="1"/>
        <v>25</v>
      </c>
      <c r="K43" s="5">
        <f t="shared" si="2"/>
        <v>22</v>
      </c>
    </row>
    <row r="44" spans="1:11" s="3" customFormat="1">
      <c r="A44" s="1">
        <v>2014</v>
      </c>
      <c r="B44" s="2" t="s">
        <v>59</v>
      </c>
      <c r="C44" s="2" t="s">
        <v>63</v>
      </c>
      <c r="D44" s="1">
        <v>1</v>
      </c>
      <c r="E44" s="1">
        <v>283</v>
      </c>
      <c r="F44" s="1">
        <v>39</v>
      </c>
      <c r="G44" s="1">
        <v>30</v>
      </c>
      <c r="H44" s="1">
        <v>352</v>
      </c>
      <c r="I44" s="5">
        <f t="shared" si="0"/>
        <v>80.397727272727266</v>
      </c>
      <c r="J44" s="5">
        <f t="shared" si="1"/>
        <v>11.079545454545455</v>
      </c>
      <c r="K44" s="5">
        <f t="shared" si="2"/>
        <v>8.5227272727272734</v>
      </c>
    </row>
    <row r="45" spans="1:11" s="3" customFormat="1">
      <c r="A45" s="1">
        <v>2014</v>
      </c>
      <c r="B45" s="2" t="s">
        <v>59</v>
      </c>
      <c r="C45" s="2" t="s">
        <v>63</v>
      </c>
      <c r="D45" s="1">
        <v>2</v>
      </c>
      <c r="E45" s="1">
        <v>177</v>
      </c>
      <c r="F45" s="1">
        <v>31</v>
      </c>
      <c r="G45" s="1">
        <v>31</v>
      </c>
      <c r="H45" s="1">
        <v>239</v>
      </c>
      <c r="I45" s="5">
        <f t="shared" si="0"/>
        <v>74.058577405857747</v>
      </c>
      <c r="J45" s="5">
        <f t="shared" si="1"/>
        <v>12.97071129707113</v>
      </c>
      <c r="K45" s="5">
        <f t="shared" si="2"/>
        <v>12.97071129707113</v>
      </c>
    </row>
    <row r="46" spans="1:11" s="3" customFormat="1">
      <c r="A46" s="1">
        <v>2014</v>
      </c>
      <c r="B46" s="2" t="s">
        <v>59</v>
      </c>
      <c r="C46" s="2" t="s">
        <v>63</v>
      </c>
      <c r="D46" s="1">
        <v>3</v>
      </c>
      <c r="E46" s="1">
        <v>309</v>
      </c>
      <c r="F46" s="1">
        <v>43</v>
      </c>
      <c r="G46" s="1">
        <v>24</v>
      </c>
      <c r="H46" s="1">
        <v>376</v>
      </c>
      <c r="I46" s="5">
        <f t="shared" si="0"/>
        <v>82.180851063829792</v>
      </c>
      <c r="J46" s="5">
        <f t="shared" si="1"/>
        <v>11.436170212765957</v>
      </c>
      <c r="K46" s="5">
        <f t="shared" si="2"/>
        <v>6.3829787234042552</v>
      </c>
    </row>
    <row r="47" spans="1:11" s="3" customFormat="1">
      <c r="A47" s="1">
        <v>2014</v>
      </c>
      <c r="B47" s="2" t="s">
        <v>59</v>
      </c>
      <c r="C47" s="2" t="s">
        <v>63</v>
      </c>
      <c r="D47" s="1">
        <v>4</v>
      </c>
      <c r="E47" s="1">
        <v>115</v>
      </c>
      <c r="F47" s="1">
        <v>25</v>
      </c>
      <c r="G47" s="1">
        <v>17</v>
      </c>
      <c r="H47" s="1">
        <v>157</v>
      </c>
      <c r="I47" s="5">
        <f t="shared" si="0"/>
        <v>73.248407643312106</v>
      </c>
      <c r="J47" s="5">
        <f t="shared" si="1"/>
        <v>15.923566878980891</v>
      </c>
      <c r="K47" s="5">
        <f t="shared" si="2"/>
        <v>10.828025477707007</v>
      </c>
    </row>
    <row r="48" spans="1:11" s="3" customFormat="1">
      <c r="A48" s="1">
        <v>2014</v>
      </c>
      <c r="B48" s="2" t="s">
        <v>59</v>
      </c>
      <c r="C48" s="2" t="s">
        <v>63</v>
      </c>
      <c r="D48" s="1">
        <v>5</v>
      </c>
      <c r="E48" s="1">
        <v>189</v>
      </c>
      <c r="F48" s="1">
        <v>55</v>
      </c>
      <c r="G48" s="1">
        <v>48</v>
      </c>
      <c r="H48" s="1">
        <v>292</v>
      </c>
      <c r="I48" s="5">
        <f t="shared" si="0"/>
        <v>64.726027397260268</v>
      </c>
      <c r="J48" s="5">
        <f t="shared" si="1"/>
        <v>18.835616438356166</v>
      </c>
      <c r="K48" s="5">
        <f t="shared" si="2"/>
        <v>16.438356164383563</v>
      </c>
    </row>
    <row r="49" spans="1:11" s="3" customFormat="1">
      <c r="A49" s="1">
        <v>2014</v>
      </c>
      <c r="B49" s="2" t="s">
        <v>59</v>
      </c>
      <c r="C49" s="2" t="s">
        <v>71</v>
      </c>
      <c r="D49" s="1">
        <v>1</v>
      </c>
      <c r="E49" s="1">
        <v>47</v>
      </c>
      <c r="F49" s="1">
        <v>6</v>
      </c>
      <c r="G49" s="1">
        <v>5</v>
      </c>
      <c r="H49" s="1">
        <v>58</v>
      </c>
      <c r="I49" s="5">
        <f t="shared" si="0"/>
        <v>81.034482758620683</v>
      </c>
      <c r="J49" s="5">
        <f t="shared" si="1"/>
        <v>10.344827586206897</v>
      </c>
      <c r="K49" s="5">
        <f t="shared" si="2"/>
        <v>8.6206896551724146</v>
      </c>
    </row>
    <row r="50" spans="1:11" s="3" customFormat="1">
      <c r="A50" s="1">
        <v>2014</v>
      </c>
      <c r="B50" s="2" t="s">
        <v>59</v>
      </c>
      <c r="C50" s="2" t="s">
        <v>71</v>
      </c>
      <c r="D50" s="1">
        <v>2</v>
      </c>
      <c r="E50" s="1">
        <v>26</v>
      </c>
      <c r="F50" s="1">
        <v>15</v>
      </c>
      <c r="G50" s="1">
        <v>13</v>
      </c>
      <c r="H50" s="1">
        <v>54</v>
      </c>
      <c r="I50" s="5">
        <f t="shared" si="0"/>
        <v>48.148148148148145</v>
      </c>
      <c r="J50" s="5">
        <f t="shared" si="1"/>
        <v>27.777777777777779</v>
      </c>
      <c r="K50" s="5">
        <f t="shared" si="2"/>
        <v>24.074074074074073</v>
      </c>
    </row>
    <row r="51" spans="1:11" s="3" customFormat="1">
      <c r="A51" s="1">
        <v>2014</v>
      </c>
      <c r="B51" s="2" t="s">
        <v>59</v>
      </c>
      <c r="C51" s="2" t="s">
        <v>71</v>
      </c>
      <c r="D51" s="1">
        <v>3</v>
      </c>
      <c r="E51" s="1">
        <v>35</v>
      </c>
      <c r="F51" s="1">
        <v>22</v>
      </c>
      <c r="G51" s="1">
        <v>12</v>
      </c>
      <c r="H51" s="1">
        <v>69</v>
      </c>
      <c r="I51" s="5">
        <f t="shared" si="0"/>
        <v>50.724637681159422</v>
      </c>
      <c r="J51" s="5">
        <f t="shared" si="1"/>
        <v>31.884057971014492</v>
      </c>
      <c r="K51" s="5">
        <f t="shared" si="2"/>
        <v>17.391304347826086</v>
      </c>
    </row>
    <row r="52" spans="1:11" s="3" customFormat="1">
      <c r="A52" s="1">
        <v>2014</v>
      </c>
      <c r="B52" s="2" t="s">
        <v>59</v>
      </c>
      <c r="C52" s="2" t="s">
        <v>71</v>
      </c>
      <c r="D52" s="1">
        <v>4</v>
      </c>
      <c r="E52" s="1">
        <v>49</v>
      </c>
      <c r="F52" s="1">
        <v>11</v>
      </c>
      <c r="G52" s="1">
        <v>30</v>
      </c>
      <c r="H52" s="1">
        <v>90</v>
      </c>
      <c r="I52" s="5">
        <f t="shared" si="0"/>
        <v>54.444444444444443</v>
      </c>
      <c r="J52" s="5">
        <f t="shared" si="1"/>
        <v>12.222222222222221</v>
      </c>
      <c r="K52" s="5">
        <f t="shared" si="2"/>
        <v>33.333333333333336</v>
      </c>
    </row>
    <row r="53" spans="1:11" s="3" customFormat="1">
      <c r="A53" s="1">
        <v>2014</v>
      </c>
      <c r="B53" s="2" t="s">
        <v>59</v>
      </c>
      <c r="C53" s="2" t="s">
        <v>72</v>
      </c>
      <c r="D53" s="1">
        <v>1</v>
      </c>
      <c r="E53" s="1">
        <v>69</v>
      </c>
      <c r="F53" s="1">
        <v>7</v>
      </c>
      <c r="G53" s="1">
        <v>10</v>
      </c>
      <c r="H53" s="1">
        <v>86</v>
      </c>
      <c r="I53" s="5">
        <f t="shared" si="0"/>
        <v>80.232558139534888</v>
      </c>
      <c r="J53" s="5">
        <f t="shared" si="1"/>
        <v>8.1395348837209305</v>
      </c>
      <c r="K53" s="5">
        <f t="shared" si="2"/>
        <v>11.627906976744185</v>
      </c>
    </row>
    <row r="54" spans="1:11" s="3" customFormat="1">
      <c r="A54" s="1">
        <v>2014</v>
      </c>
      <c r="B54" s="2" t="s">
        <v>59</v>
      </c>
      <c r="C54" s="2" t="s">
        <v>72</v>
      </c>
      <c r="D54" s="1">
        <v>2</v>
      </c>
      <c r="E54" s="1">
        <v>62</v>
      </c>
      <c r="F54" s="1">
        <v>10</v>
      </c>
      <c r="G54" s="1">
        <v>10</v>
      </c>
      <c r="H54" s="1">
        <v>82</v>
      </c>
      <c r="I54" s="5">
        <f t="shared" si="0"/>
        <v>75.609756097560975</v>
      </c>
      <c r="J54" s="5">
        <f t="shared" si="1"/>
        <v>12.195121951219512</v>
      </c>
      <c r="K54" s="5">
        <f t="shared" si="2"/>
        <v>12.195121951219512</v>
      </c>
    </row>
    <row r="55" spans="1:11" s="3" customFormat="1">
      <c r="A55" s="1">
        <v>2014</v>
      </c>
      <c r="B55" s="2" t="s">
        <v>59</v>
      </c>
      <c r="C55" s="2" t="s">
        <v>72</v>
      </c>
      <c r="D55" s="1">
        <v>3</v>
      </c>
      <c r="E55" s="1">
        <v>51</v>
      </c>
      <c r="F55" s="1">
        <v>10</v>
      </c>
      <c r="G55" s="1">
        <v>17</v>
      </c>
      <c r="H55" s="1">
        <v>78</v>
      </c>
      <c r="I55" s="5">
        <f t="shared" si="0"/>
        <v>65.384615384615387</v>
      </c>
      <c r="J55" s="5">
        <f t="shared" si="1"/>
        <v>12.820512820512821</v>
      </c>
      <c r="K55" s="5">
        <f t="shared" si="2"/>
        <v>21.794871794871796</v>
      </c>
    </row>
    <row r="56" spans="1:11" s="3" customFormat="1">
      <c r="A56" s="1">
        <v>2014</v>
      </c>
      <c r="B56" s="2" t="s">
        <v>59</v>
      </c>
      <c r="C56" s="2" t="s">
        <v>72</v>
      </c>
      <c r="D56" s="1">
        <v>4</v>
      </c>
      <c r="E56" s="1">
        <v>115</v>
      </c>
      <c r="F56" s="1">
        <v>30</v>
      </c>
      <c r="G56" s="1">
        <v>12</v>
      </c>
      <c r="H56" s="1">
        <v>157</v>
      </c>
      <c r="I56" s="5">
        <f t="shared" si="0"/>
        <v>73.248407643312106</v>
      </c>
      <c r="J56" s="5">
        <f t="shared" si="1"/>
        <v>19.108280254777071</v>
      </c>
      <c r="K56" s="5">
        <f t="shared" si="2"/>
        <v>7.6433121019108281</v>
      </c>
    </row>
    <row r="57" spans="1:11" s="3" customFormat="1">
      <c r="A57" s="1">
        <v>2014</v>
      </c>
      <c r="B57" s="2" t="s">
        <v>59</v>
      </c>
      <c r="C57" s="2" t="s">
        <v>73</v>
      </c>
      <c r="D57" s="1">
        <v>1</v>
      </c>
      <c r="E57" s="1">
        <v>98</v>
      </c>
      <c r="F57" s="1">
        <v>9</v>
      </c>
      <c r="G57" s="1">
        <v>11</v>
      </c>
      <c r="H57" s="1">
        <v>118</v>
      </c>
      <c r="I57" s="5">
        <f t="shared" si="0"/>
        <v>83.050847457627114</v>
      </c>
      <c r="J57" s="5">
        <f t="shared" si="1"/>
        <v>7.6271186440677967</v>
      </c>
      <c r="K57" s="5">
        <f t="shared" si="2"/>
        <v>9.3220338983050848</v>
      </c>
    </row>
    <row r="58" spans="1:11" s="3" customFormat="1">
      <c r="A58" s="1">
        <v>2014</v>
      </c>
      <c r="B58" s="2" t="s">
        <v>59</v>
      </c>
      <c r="C58" s="2" t="s">
        <v>73</v>
      </c>
      <c r="D58" s="1">
        <v>2</v>
      </c>
      <c r="E58" s="1">
        <v>90</v>
      </c>
      <c r="F58" s="1">
        <v>10</v>
      </c>
      <c r="G58" s="1">
        <v>13</v>
      </c>
      <c r="H58" s="1">
        <v>113</v>
      </c>
      <c r="I58" s="5">
        <f t="shared" si="0"/>
        <v>79.646017699115049</v>
      </c>
      <c r="J58" s="5">
        <f t="shared" si="1"/>
        <v>8.8495575221238933</v>
      </c>
      <c r="K58" s="5">
        <f t="shared" si="2"/>
        <v>11.504424778761061</v>
      </c>
    </row>
    <row r="59" spans="1:11" s="3" customFormat="1">
      <c r="A59" s="1">
        <v>2014</v>
      </c>
      <c r="B59" s="2" t="s">
        <v>59</v>
      </c>
      <c r="C59" s="2" t="s">
        <v>73</v>
      </c>
      <c r="D59" s="1">
        <v>3</v>
      </c>
      <c r="E59" s="1">
        <v>86</v>
      </c>
      <c r="F59" s="1">
        <v>11</v>
      </c>
      <c r="G59" s="1">
        <v>23</v>
      </c>
      <c r="H59" s="1">
        <v>120</v>
      </c>
      <c r="I59" s="5">
        <f t="shared" si="0"/>
        <v>71.666666666666671</v>
      </c>
      <c r="J59" s="5">
        <f t="shared" si="1"/>
        <v>9.1666666666666661</v>
      </c>
      <c r="K59" s="5">
        <f t="shared" si="2"/>
        <v>19.166666666666668</v>
      </c>
    </row>
    <row r="60" spans="1:11" s="3" customFormat="1">
      <c r="A60" s="1">
        <v>2014</v>
      </c>
      <c r="B60" s="2" t="s">
        <v>59</v>
      </c>
      <c r="C60" s="2" t="s">
        <v>73</v>
      </c>
      <c r="D60" s="1">
        <v>4</v>
      </c>
      <c r="E60" s="1">
        <v>108</v>
      </c>
      <c r="F60" s="1">
        <v>15</v>
      </c>
      <c r="G60" s="1">
        <v>17</v>
      </c>
      <c r="H60" s="1">
        <v>140</v>
      </c>
      <c r="I60" s="5">
        <f t="shared" si="0"/>
        <v>77.142857142857139</v>
      </c>
      <c r="J60" s="5">
        <f t="shared" si="1"/>
        <v>10.714285714285714</v>
      </c>
      <c r="K60" s="5">
        <f t="shared" si="2"/>
        <v>12.142857142857142</v>
      </c>
    </row>
    <row r="61" spans="1:11" s="3" customFormat="1">
      <c r="A61" s="1">
        <v>2014</v>
      </c>
      <c r="B61" s="2" t="s">
        <v>59</v>
      </c>
      <c r="C61" s="2" t="s">
        <v>74</v>
      </c>
      <c r="D61" s="1">
        <v>1</v>
      </c>
      <c r="E61" s="1">
        <v>113</v>
      </c>
      <c r="F61" s="1">
        <v>29</v>
      </c>
      <c r="G61" s="1">
        <v>26</v>
      </c>
      <c r="H61" s="1">
        <v>168</v>
      </c>
      <c r="I61" s="5">
        <f t="shared" si="0"/>
        <v>67.261904761904759</v>
      </c>
      <c r="J61" s="5">
        <f t="shared" si="1"/>
        <v>17.261904761904763</v>
      </c>
      <c r="K61" s="5">
        <f t="shared" si="2"/>
        <v>15.476190476190476</v>
      </c>
    </row>
    <row r="62" spans="1:11" s="3" customFormat="1">
      <c r="A62" s="1">
        <v>2014</v>
      </c>
      <c r="B62" s="2" t="s">
        <v>59</v>
      </c>
      <c r="C62" s="2" t="s">
        <v>74</v>
      </c>
      <c r="D62" s="1">
        <v>2</v>
      </c>
      <c r="E62" s="1">
        <v>61</v>
      </c>
      <c r="F62" s="1">
        <v>15</v>
      </c>
      <c r="G62" s="1">
        <v>6</v>
      </c>
      <c r="H62" s="1">
        <v>82</v>
      </c>
      <c r="I62" s="5">
        <f t="shared" si="0"/>
        <v>74.390243902439025</v>
      </c>
      <c r="J62" s="5">
        <f t="shared" si="1"/>
        <v>18.292682926829269</v>
      </c>
      <c r="K62" s="5">
        <f t="shared" si="2"/>
        <v>7.3170731707317076</v>
      </c>
    </row>
    <row r="63" spans="1:11" s="3" customFormat="1">
      <c r="A63" s="1">
        <v>2014</v>
      </c>
      <c r="B63" s="2" t="s">
        <v>59</v>
      </c>
      <c r="C63" s="2" t="s">
        <v>74</v>
      </c>
      <c r="D63" s="1">
        <v>3</v>
      </c>
      <c r="E63" s="1">
        <v>72</v>
      </c>
      <c r="F63" s="1">
        <v>37</v>
      </c>
      <c r="G63" s="1">
        <v>21</v>
      </c>
      <c r="H63" s="1">
        <v>130</v>
      </c>
      <c r="I63" s="5">
        <f t="shared" si="0"/>
        <v>55.384615384615387</v>
      </c>
      <c r="J63" s="5">
        <f t="shared" si="1"/>
        <v>28.46153846153846</v>
      </c>
      <c r="K63" s="5">
        <f t="shared" si="2"/>
        <v>16.153846153846153</v>
      </c>
    </row>
    <row r="64" spans="1:11" s="3" customFormat="1">
      <c r="A64" s="1">
        <v>2014</v>
      </c>
      <c r="B64" s="2" t="s">
        <v>59</v>
      </c>
      <c r="C64" s="2" t="s">
        <v>74</v>
      </c>
      <c r="D64" s="1">
        <v>4</v>
      </c>
      <c r="E64" s="1">
        <v>98</v>
      </c>
      <c r="F64" s="1">
        <v>40</v>
      </c>
      <c r="G64" s="1">
        <v>56</v>
      </c>
      <c r="H64" s="1">
        <v>194</v>
      </c>
      <c r="I64" s="5">
        <f t="shared" si="0"/>
        <v>50.515463917525771</v>
      </c>
      <c r="J64" s="5">
        <f t="shared" si="1"/>
        <v>20.618556701030929</v>
      </c>
      <c r="K64" s="5">
        <f t="shared" si="2"/>
        <v>28.865979381443299</v>
      </c>
    </row>
    <row r="65" spans="1:11" s="3" customFormat="1">
      <c r="A65" s="1">
        <v>2014</v>
      </c>
      <c r="B65" s="2" t="s">
        <v>59</v>
      </c>
      <c r="C65" s="2" t="s">
        <v>100</v>
      </c>
      <c r="D65" s="1">
        <v>2</v>
      </c>
      <c r="E65" s="1">
        <v>1</v>
      </c>
      <c r="F65" s="1">
        <v>1</v>
      </c>
      <c r="G65" s="1">
        <v>0</v>
      </c>
      <c r="H65" s="1">
        <v>2</v>
      </c>
      <c r="I65" s="5">
        <f t="shared" si="0"/>
        <v>50</v>
      </c>
      <c r="J65" s="5">
        <f t="shared" si="1"/>
        <v>50</v>
      </c>
      <c r="K65" s="5">
        <f t="shared" si="2"/>
        <v>0</v>
      </c>
    </row>
    <row r="66" spans="1:11" s="3" customFormat="1">
      <c r="A66" s="1">
        <v>2014</v>
      </c>
      <c r="B66" s="2" t="s">
        <v>59</v>
      </c>
      <c r="C66" s="2" t="s">
        <v>100</v>
      </c>
      <c r="D66" s="1">
        <v>3</v>
      </c>
      <c r="E66" s="1">
        <v>13</v>
      </c>
      <c r="F66" s="1">
        <v>4</v>
      </c>
      <c r="G66" s="1">
        <v>4</v>
      </c>
      <c r="H66" s="1">
        <v>21</v>
      </c>
      <c r="I66" s="5">
        <f t="shared" ref="I66:I129" si="3">(E66*100)/H66</f>
        <v>61.904761904761905</v>
      </c>
      <c r="J66" s="5">
        <f t="shared" ref="J66:J129" si="4">(F66*100)/H66</f>
        <v>19.047619047619047</v>
      </c>
      <c r="K66" s="5">
        <f t="shared" ref="K66:K129" si="5">(G66*100)/H66</f>
        <v>19.047619047619047</v>
      </c>
    </row>
    <row r="67" spans="1:11" s="3" customFormat="1">
      <c r="A67" s="1">
        <v>2014</v>
      </c>
      <c r="B67" s="2" t="s">
        <v>59</v>
      </c>
      <c r="C67" s="2" t="s">
        <v>100</v>
      </c>
      <c r="D67" s="1">
        <v>4</v>
      </c>
      <c r="E67" s="1">
        <v>43</v>
      </c>
      <c r="F67" s="1">
        <v>9</v>
      </c>
      <c r="G67" s="1">
        <v>10</v>
      </c>
      <c r="H67" s="1">
        <v>62</v>
      </c>
      <c r="I67" s="5">
        <f t="shared" si="3"/>
        <v>69.354838709677423</v>
      </c>
      <c r="J67" s="5">
        <f t="shared" si="4"/>
        <v>14.516129032258064</v>
      </c>
      <c r="K67" s="5">
        <f t="shared" si="5"/>
        <v>16.129032258064516</v>
      </c>
    </row>
    <row r="68" spans="1:11" s="3" customFormat="1">
      <c r="A68" s="1">
        <v>2014</v>
      </c>
      <c r="B68" s="2" t="s">
        <v>59</v>
      </c>
      <c r="C68" s="2" t="s">
        <v>97</v>
      </c>
      <c r="D68" s="1">
        <v>1</v>
      </c>
      <c r="E68" s="1">
        <v>66</v>
      </c>
      <c r="F68" s="1">
        <v>6</v>
      </c>
      <c r="G68" s="1">
        <v>7</v>
      </c>
      <c r="H68" s="1">
        <v>79</v>
      </c>
      <c r="I68" s="5">
        <f t="shared" si="3"/>
        <v>83.544303797468359</v>
      </c>
      <c r="J68" s="5">
        <f t="shared" si="4"/>
        <v>7.5949367088607591</v>
      </c>
      <c r="K68" s="5">
        <f t="shared" si="5"/>
        <v>8.8607594936708853</v>
      </c>
    </row>
    <row r="69" spans="1:11" s="3" customFormat="1">
      <c r="A69" s="1">
        <v>2014</v>
      </c>
      <c r="B69" s="2" t="s">
        <v>59</v>
      </c>
      <c r="C69" s="2" t="s">
        <v>97</v>
      </c>
      <c r="D69" s="1">
        <v>2</v>
      </c>
      <c r="E69" s="1">
        <v>48</v>
      </c>
      <c r="F69" s="1">
        <v>7</v>
      </c>
      <c r="G69" s="1">
        <v>10</v>
      </c>
      <c r="H69" s="1">
        <v>65</v>
      </c>
      <c r="I69" s="5">
        <f t="shared" si="3"/>
        <v>73.84615384615384</v>
      </c>
      <c r="J69" s="5">
        <f t="shared" si="4"/>
        <v>10.76923076923077</v>
      </c>
      <c r="K69" s="5">
        <f t="shared" si="5"/>
        <v>15.384615384615385</v>
      </c>
    </row>
    <row r="70" spans="1:11" s="3" customFormat="1">
      <c r="A70" s="1">
        <v>2014</v>
      </c>
      <c r="B70" s="2" t="s">
        <v>59</v>
      </c>
      <c r="C70" s="2" t="s">
        <v>97</v>
      </c>
      <c r="D70" s="1">
        <v>3</v>
      </c>
      <c r="E70" s="1">
        <v>45</v>
      </c>
      <c r="F70" s="1">
        <v>8</v>
      </c>
      <c r="G70" s="1">
        <v>12</v>
      </c>
      <c r="H70" s="1">
        <v>65</v>
      </c>
      <c r="I70" s="5">
        <f t="shared" si="3"/>
        <v>69.230769230769226</v>
      </c>
      <c r="J70" s="5">
        <f t="shared" si="4"/>
        <v>12.307692307692308</v>
      </c>
      <c r="K70" s="5">
        <f t="shared" si="5"/>
        <v>18.46153846153846</v>
      </c>
    </row>
    <row r="71" spans="1:11" s="3" customFormat="1">
      <c r="A71" s="1">
        <v>2014</v>
      </c>
      <c r="B71" s="2" t="s">
        <v>59</v>
      </c>
      <c r="C71" s="2" t="s">
        <v>97</v>
      </c>
      <c r="D71" s="1">
        <v>4</v>
      </c>
      <c r="E71" s="1">
        <v>5</v>
      </c>
      <c r="F71" s="1">
        <v>0</v>
      </c>
      <c r="G71" s="1">
        <v>2</v>
      </c>
      <c r="H71" s="1">
        <v>7</v>
      </c>
      <c r="I71" s="5">
        <f t="shared" si="3"/>
        <v>71.428571428571431</v>
      </c>
      <c r="J71" s="5">
        <f t="shared" si="4"/>
        <v>0</v>
      </c>
      <c r="K71" s="5">
        <f t="shared" si="5"/>
        <v>28.571428571428573</v>
      </c>
    </row>
    <row r="72" spans="1:11" s="3" customFormat="1">
      <c r="A72" s="1">
        <v>2014</v>
      </c>
      <c r="B72" s="2" t="s">
        <v>59</v>
      </c>
      <c r="C72" s="2" t="s">
        <v>75</v>
      </c>
      <c r="D72" s="1">
        <v>1</v>
      </c>
      <c r="E72" s="1">
        <v>99</v>
      </c>
      <c r="F72" s="1">
        <v>7</v>
      </c>
      <c r="G72" s="1">
        <v>19</v>
      </c>
      <c r="H72" s="1">
        <v>125</v>
      </c>
      <c r="I72" s="5">
        <f t="shared" si="3"/>
        <v>79.2</v>
      </c>
      <c r="J72" s="5">
        <f t="shared" si="4"/>
        <v>5.6</v>
      </c>
      <c r="K72" s="5">
        <f t="shared" si="5"/>
        <v>15.2</v>
      </c>
    </row>
    <row r="73" spans="1:11" s="3" customFormat="1">
      <c r="A73" s="1">
        <v>2014</v>
      </c>
      <c r="B73" s="2" t="s">
        <v>59</v>
      </c>
      <c r="C73" s="2" t="s">
        <v>75</v>
      </c>
      <c r="D73" s="1">
        <v>2</v>
      </c>
      <c r="E73" s="1">
        <v>79</v>
      </c>
      <c r="F73" s="1">
        <v>10</v>
      </c>
      <c r="G73" s="1">
        <v>10</v>
      </c>
      <c r="H73" s="1">
        <v>99</v>
      </c>
      <c r="I73" s="5">
        <f t="shared" si="3"/>
        <v>79.797979797979792</v>
      </c>
      <c r="J73" s="5">
        <f t="shared" si="4"/>
        <v>10.1010101010101</v>
      </c>
      <c r="K73" s="5">
        <f t="shared" si="5"/>
        <v>10.1010101010101</v>
      </c>
    </row>
    <row r="74" spans="1:11" s="3" customFormat="1">
      <c r="A74" s="1">
        <v>2014</v>
      </c>
      <c r="B74" s="2" t="s">
        <v>59</v>
      </c>
      <c r="C74" s="2" t="s">
        <v>75</v>
      </c>
      <c r="D74" s="1">
        <v>3</v>
      </c>
      <c r="E74" s="1">
        <v>101</v>
      </c>
      <c r="F74" s="1">
        <v>9</v>
      </c>
      <c r="G74" s="1">
        <v>17</v>
      </c>
      <c r="H74" s="1">
        <v>127</v>
      </c>
      <c r="I74" s="5">
        <f t="shared" si="3"/>
        <v>79.527559055118104</v>
      </c>
      <c r="J74" s="5">
        <f t="shared" si="4"/>
        <v>7.0866141732283463</v>
      </c>
      <c r="K74" s="5">
        <f t="shared" si="5"/>
        <v>13.385826771653543</v>
      </c>
    </row>
    <row r="75" spans="1:11" s="3" customFormat="1">
      <c r="A75" s="1">
        <v>2014</v>
      </c>
      <c r="B75" s="2" t="s">
        <v>59</v>
      </c>
      <c r="C75" s="2" t="s">
        <v>75</v>
      </c>
      <c r="D75" s="1">
        <v>4</v>
      </c>
      <c r="E75" s="1">
        <v>176</v>
      </c>
      <c r="F75" s="1">
        <v>51</v>
      </c>
      <c r="G75" s="1">
        <v>39</v>
      </c>
      <c r="H75" s="1">
        <v>266</v>
      </c>
      <c r="I75" s="5">
        <f t="shared" si="3"/>
        <v>66.165413533834581</v>
      </c>
      <c r="J75" s="5">
        <f t="shared" si="4"/>
        <v>19.172932330827066</v>
      </c>
      <c r="K75" s="5">
        <f t="shared" si="5"/>
        <v>14.661654135338345</v>
      </c>
    </row>
    <row r="76" spans="1:11" s="3" customFormat="1">
      <c r="A76" s="1">
        <v>2014</v>
      </c>
      <c r="B76" s="2" t="s">
        <v>59</v>
      </c>
      <c r="C76" s="2" t="s">
        <v>76</v>
      </c>
      <c r="D76" s="1">
        <v>1</v>
      </c>
      <c r="E76" s="1">
        <v>45</v>
      </c>
      <c r="F76" s="1">
        <v>4</v>
      </c>
      <c r="G76" s="1">
        <v>10</v>
      </c>
      <c r="H76" s="1">
        <v>59</v>
      </c>
      <c r="I76" s="5">
        <f t="shared" si="3"/>
        <v>76.271186440677965</v>
      </c>
      <c r="J76" s="5">
        <f t="shared" si="4"/>
        <v>6.7796610169491522</v>
      </c>
      <c r="K76" s="5">
        <f t="shared" si="5"/>
        <v>16.949152542372882</v>
      </c>
    </row>
    <row r="77" spans="1:11" s="3" customFormat="1">
      <c r="A77" s="1">
        <v>2014</v>
      </c>
      <c r="B77" s="2" t="s">
        <v>59</v>
      </c>
      <c r="C77" s="2" t="s">
        <v>76</v>
      </c>
      <c r="D77" s="1">
        <v>2</v>
      </c>
      <c r="E77" s="1">
        <v>28</v>
      </c>
      <c r="F77" s="1">
        <v>12</v>
      </c>
      <c r="G77" s="1">
        <v>5</v>
      </c>
      <c r="H77" s="1">
        <v>45</v>
      </c>
      <c r="I77" s="5">
        <f t="shared" si="3"/>
        <v>62.222222222222221</v>
      </c>
      <c r="J77" s="5">
        <f t="shared" si="4"/>
        <v>26.666666666666668</v>
      </c>
      <c r="K77" s="5">
        <f t="shared" si="5"/>
        <v>11.111111111111111</v>
      </c>
    </row>
    <row r="78" spans="1:11" s="3" customFormat="1">
      <c r="A78" s="1">
        <v>2014</v>
      </c>
      <c r="B78" s="2" t="s">
        <v>59</v>
      </c>
      <c r="C78" s="2" t="s">
        <v>76</v>
      </c>
      <c r="D78" s="1">
        <v>3</v>
      </c>
      <c r="E78" s="1">
        <v>52</v>
      </c>
      <c r="F78" s="1">
        <v>29</v>
      </c>
      <c r="G78" s="1">
        <v>6</v>
      </c>
      <c r="H78" s="1">
        <v>87</v>
      </c>
      <c r="I78" s="5">
        <f t="shared" si="3"/>
        <v>59.770114942528735</v>
      </c>
      <c r="J78" s="5">
        <f t="shared" si="4"/>
        <v>33.333333333333336</v>
      </c>
      <c r="K78" s="5">
        <f t="shared" si="5"/>
        <v>6.8965517241379306</v>
      </c>
    </row>
    <row r="79" spans="1:11" s="3" customFormat="1">
      <c r="A79" s="1">
        <v>2014</v>
      </c>
      <c r="B79" s="2" t="s">
        <v>59</v>
      </c>
      <c r="C79" s="2" t="s">
        <v>76</v>
      </c>
      <c r="D79" s="1">
        <v>4</v>
      </c>
      <c r="E79" s="1">
        <v>39</v>
      </c>
      <c r="F79" s="1">
        <v>36</v>
      </c>
      <c r="G79" s="1">
        <v>14</v>
      </c>
      <c r="H79" s="1">
        <v>89</v>
      </c>
      <c r="I79" s="5">
        <f t="shared" si="3"/>
        <v>43.820224719101127</v>
      </c>
      <c r="J79" s="5">
        <f t="shared" si="4"/>
        <v>40.449438202247194</v>
      </c>
      <c r="K79" s="5">
        <f t="shared" si="5"/>
        <v>15.730337078651685</v>
      </c>
    </row>
    <row r="80" spans="1:11" s="3" customFormat="1">
      <c r="A80" s="1">
        <v>2014</v>
      </c>
      <c r="B80" s="2" t="s">
        <v>59</v>
      </c>
      <c r="C80" s="2" t="s">
        <v>77</v>
      </c>
      <c r="D80" s="1">
        <v>1</v>
      </c>
      <c r="E80" s="1">
        <v>62</v>
      </c>
      <c r="F80" s="1">
        <v>14</v>
      </c>
      <c r="G80" s="1">
        <v>6</v>
      </c>
      <c r="H80" s="1">
        <v>82</v>
      </c>
      <c r="I80" s="5">
        <f t="shared" si="3"/>
        <v>75.609756097560975</v>
      </c>
      <c r="J80" s="5">
        <f t="shared" si="4"/>
        <v>17.073170731707318</v>
      </c>
      <c r="K80" s="5">
        <f t="shared" si="5"/>
        <v>7.3170731707317076</v>
      </c>
    </row>
    <row r="81" spans="1:11" s="3" customFormat="1">
      <c r="A81" s="1">
        <v>2014</v>
      </c>
      <c r="B81" s="2" t="s">
        <v>59</v>
      </c>
      <c r="C81" s="2" t="s">
        <v>77</v>
      </c>
      <c r="D81" s="1">
        <v>2</v>
      </c>
      <c r="E81" s="1">
        <v>50</v>
      </c>
      <c r="F81" s="1">
        <v>8</v>
      </c>
      <c r="G81" s="1">
        <v>7</v>
      </c>
      <c r="H81" s="1">
        <v>65</v>
      </c>
      <c r="I81" s="5">
        <f t="shared" si="3"/>
        <v>76.92307692307692</v>
      </c>
      <c r="J81" s="5">
        <f t="shared" si="4"/>
        <v>12.307692307692308</v>
      </c>
      <c r="K81" s="5">
        <f t="shared" si="5"/>
        <v>10.76923076923077</v>
      </c>
    </row>
    <row r="82" spans="1:11" s="3" customFormat="1">
      <c r="A82" s="1">
        <v>2014</v>
      </c>
      <c r="B82" s="2" t="s">
        <v>59</v>
      </c>
      <c r="C82" s="2" t="s">
        <v>77</v>
      </c>
      <c r="D82" s="1">
        <v>3</v>
      </c>
      <c r="E82" s="1">
        <v>53</v>
      </c>
      <c r="F82" s="1">
        <v>19</v>
      </c>
      <c r="G82" s="1">
        <v>10</v>
      </c>
      <c r="H82" s="1">
        <v>82</v>
      </c>
      <c r="I82" s="5">
        <f t="shared" si="3"/>
        <v>64.634146341463421</v>
      </c>
      <c r="J82" s="5">
        <f t="shared" si="4"/>
        <v>23.170731707317074</v>
      </c>
      <c r="K82" s="5">
        <f t="shared" si="5"/>
        <v>12.195121951219512</v>
      </c>
    </row>
    <row r="83" spans="1:11" s="3" customFormat="1">
      <c r="A83" s="1">
        <v>2014</v>
      </c>
      <c r="B83" s="2" t="s">
        <v>59</v>
      </c>
      <c r="C83" s="2" t="s">
        <v>77</v>
      </c>
      <c r="D83" s="1">
        <v>4</v>
      </c>
      <c r="E83" s="1">
        <v>40</v>
      </c>
      <c r="F83" s="1">
        <v>14</v>
      </c>
      <c r="G83" s="1">
        <v>18</v>
      </c>
      <c r="H83" s="1">
        <v>72</v>
      </c>
      <c r="I83" s="5">
        <f t="shared" si="3"/>
        <v>55.555555555555557</v>
      </c>
      <c r="J83" s="5">
        <f t="shared" si="4"/>
        <v>19.444444444444443</v>
      </c>
      <c r="K83" s="5">
        <f t="shared" si="5"/>
        <v>25</v>
      </c>
    </row>
    <row r="84" spans="1:11" s="3" customFormat="1">
      <c r="A84" s="1">
        <v>2014</v>
      </c>
      <c r="B84" s="2" t="s">
        <v>59</v>
      </c>
      <c r="C84" s="2" t="s">
        <v>78</v>
      </c>
      <c r="D84" s="1">
        <v>1</v>
      </c>
      <c r="E84" s="1">
        <v>67</v>
      </c>
      <c r="F84" s="1">
        <v>3</v>
      </c>
      <c r="G84" s="1">
        <v>12</v>
      </c>
      <c r="H84" s="1">
        <v>82</v>
      </c>
      <c r="I84" s="5">
        <f t="shared" si="3"/>
        <v>81.707317073170728</v>
      </c>
      <c r="J84" s="5">
        <f t="shared" si="4"/>
        <v>3.6585365853658538</v>
      </c>
      <c r="K84" s="5">
        <f t="shared" si="5"/>
        <v>14.634146341463415</v>
      </c>
    </row>
    <row r="85" spans="1:11" s="3" customFormat="1">
      <c r="A85" s="1">
        <v>2014</v>
      </c>
      <c r="B85" s="2" t="s">
        <v>59</v>
      </c>
      <c r="C85" s="2" t="s">
        <v>78</v>
      </c>
      <c r="D85" s="1">
        <v>2</v>
      </c>
      <c r="E85" s="1">
        <v>42</v>
      </c>
      <c r="F85" s="1">
        <v>10</v>
      </c>
      <c r="G85" s="1">
        <v>6</v>
      </c>
      <c r="H85" s="1">
        <v>58</v>
      </c>
      <c r="I85" s="5">
        <f t="shared" si="3"/>
        <v>72.41379310344827</v>
      </c>
      <c r="J85" s="5">
        <f t="shared" si="4"/>
        <v>17.241379310344829</v>
      </c>
      <c r="K85" s="5">
        <f t="shared" si="5"/>
        <v>10.344827586206897</v>
      </c>
    </row>
    <row r="86" spans="1:11" s="3" customFormat="1">
      <c r="A86" s="1">
        <v>2014</v>
      </c>
      <c r="B86" s="2" t="s">
        <v>59</v>
      </c>
      <c r="C86" s="2" t="s">
        <v>78</v>
      </c>
      <c r="D86" s="1">
        <v>3</v>
      </c>
      <c r="E86" s="1">
        <v>125</v>
      </c>
      <c r="F86" s="1">
        <v>20</v>
      </c>
      <c r="G86" s="1">
        <v>10</v>
      </c>
      <c r="H86" s="1">
        <v>155</v>
      </c>
      <c r="I86" s="5">
        <f t="shared" si="3"/>
        <v>80.645161290322577</v>
      </c>
      <c r="J86" s="5">
        <f t="shared" si="4"/>
        <v>12.903225806451612</v>
      </c>
      <c r="K86" s="5">
        <f t="shared" si="5"/>
        <v>6.4516129032258061</v>
      </c>
    </row>
    <row r="87" spans="1:11" s="3" customFormat="1">
      <c r="A87" s="1">
        <v>2014</v>
      </c>
      <c r="B87" s="2" t="s">
        <v>59</v>
      </c>
      <c r="C87" s="2" t="s">
        <v>78</v>
      </c>
      <c r="D87" s="1">
        <v>4</v>
      </c>
      <c r="E87" s="1">
        <v>138</v>
      </c>
      <c r="F87" s="1">
        <v>50</v>
      </c>
      <c r="G87" s="1">
        <v>28</v>
      </c>
      <c r="H87" s="1">
        <v>216</v>
      </c>
      <c r="I87" s="5">
        <f t="shared" si="3"/>
        <v>63.888888888888886</v>
      </c>
      <c r="J87" s="5">
        <f t="shared" si="4"/>
        <v>23.148148148148149</v>
      </c>
      <c r="K87" s="5">
        <f t="shared" si="5"/>
        <v>12.962962962962964</v>
      </c>
    </row>
    <row r="88" spans="1:11" s="3" customFormat="1">
      <c r="A88" s="1">
        <v>2014</v>
      </c>
      <c r="B88" s="2" t="s">
        <v>59</v>
      </c>
      <c r="C88" s="2" t="s">
        <v>79</v>
      </c>
      <c r="D88" s="1">
        <v>1</v>
      </c>
      <c r="E88" s="1">
        <v>79</v>
      </c>
      <c r="F88" s="1">
        <v>9</v>
      </c>
      <c r="G88" s="1">
        <v>15</v>
      </c>
      <c r="H88" s="1">
        <v>103</v>
      </c>
      <c r="I88" s="5">
        <f t="shared" si="3"/>
        <v>76.699029126213588</v>
      </c>
      <c r="J88" s="5">
        <f t="shared" si="4"/>
        <v>8.7378640776699026</v>
      </c>
      <c r="K88" s="5">
        <f t="shared" si="5"/>
        <v>14.563106796116505</v>
      </c>
    </row>
    <row r="89" spans="1:11" s="3" customFormat="1">
      <c r="A89" s="1">
        <v>2014</v>
      </c>
      <c r="B89" s="2" t="s">
        <v>59</v>
      </c>
      <c r="C89" s="2" t="s">
        <v>79</v>
      </c>
      <c r="D89" s="1">
        <v>2</v>
      </c>
      <c r="E89" s="1">
        <v>57</v>
      </c>
      <c r="F89" s="1">
        <v>17</v>
      </c>
      <c r="G89" s="1">
        <v>5</v>
      </c>
      <c r="H89" s="1">
        <v>79</v>
      </c>
      <c r="I89" s="5">
        <f t="shared" si="3"/>
        <v>72.151898734177209</v>
      </c>
      <c r="J89" s="5">
        <f t="shared" si="4"/>
        <v>21.518987341772153</v>
      </c>
      <c r="K89" s="5">
        <f t="shared" si="5"/>
        <v>6.3291139240506329</v>
      </c>
    </row>
    <row r="90" spans="1:11" s="3" customFormat="1">
      <c r="A90" s="1">
        <v>2014</v>
      </c>
      <c r="B90" s="2" t="s">
        <v>59</v>
      </c>
      <c r="C90" s="2" t="s">
        <v>79</v>
      </c>
      <c r="D90" s="1">
        <v>3</v>
      </c>
      <c r="E90" s="1">
        <v>58</v>
      </c>
      <c r="F90" s="1">
        <v>14</v>
      </c>
      <c r="G90" s="1">
        <v>14</v>
      </c>
      <c r="H90" s="1">
        <v>86</v>
      </c>
      <c r="I90" s="5">
        <f t="shared" si="3"/>
        <v>67.441860465116278</v>
      </c>
      <c r="J90" s="5">
        <f t="shared" si="4"/>
        <v>16.279069767441861</v>
      </c>
      <c r="K90" s="5">
        <f t="shared" si="5"/>
        <v>16.279069767441861</v>
      </c>
    </row>
    <row r="91" spans="1:11" s="3" customFormat="1">
      <c r="A91" s="1">
        <v>2014</v>
      </c>
      <c r="B91" s="2" t="s">
        <v>59</v>
      </c>
      <c r="C91" s="2" t="s">
        <v>79</v>
      </c>
      <c r="D91" s="1">
        <v>4</v>
      </c>
      <c r="E91" s="1">
        <v>84</v>
      </c>
      <c r="F91" s="1">
        <v>15</v>
      </c>
      <c r="G91" s="1">
        <v>38</v>
      </c>
      <c r="H91" s="1">
        <v>137</v>
      </c>
      <c r="I91" s="5">
        <f t="shared" si="3"/>
        <v>61.313868613138688</v>
      </c>
      <c r="J91" s="5">
        <f t="shared" si="4"/>
        <v>10.948905109489051</v>
      </c>
      <c r="K91" s="5">
        <f t="shared" si="5"/>
        <v>27.737226277372262</v>
      </c>
    </row>
    <row r="92" spans="1:11" s="3" customFormat="1">
      <c r="A92" s="1">
        <v>2014</v>
      </c>
      <c r="B92" s="2" t="s">
        <v>59</v>
      </c>
      <c r="C92" s="2" t="s">
        <v>80</v>
      </c>
      <c r="D92" s="1">
        <v>1</v>
      </c>
      <c r="E92" s="1">
        <v>156</v>
      </c>
      <c r="F92" s="1">
        <v>13</v>
      </c>
      <c r="G92" s="1">
        <v>36</v>
      </c>
      <c r="H92" s="1">
        <v>205</v>
      </c>
      <c r="I92" s="5">
        <f t="shared" si="3"/>
        <v>76.097560975609753</v>
      </c>
      <c r="J92" s="5">
        <f t="shared" si="4"/>
        <v>6.3414634146341466</v>
      </c>
      <c r="K92" s="5">
        <f t="shared" si="5"/>
        <v>17.560975609756099</v>
      </c>
    </row>
    <row r="93" spans="1:11" s="3" customFormat="1">
      <c r="A93" s="1">
        <v>2014</v>
      </c>
      <c r="B93" s="2" t="s">
        <v>59</v>
      </c>
      <c r="C93" s="2" t="s">
        <v>80</v>
      </c>
      <c r="D93" s="1">
        <v>2</v>
      </c>
      <c r="E93" s="1">
        <v>114</v>
      </c>
      <c r="F93" s="1">
        <v>9</v>
      </c>
      <c r="G93" s="1">
        <v>15</v>
      </c>
      <c r="H93" s="1">
        <v>138</v>
      </c>
      <c r="I93" s="5">
        <f t="shared" si="3"/>
        <v>82.608695652173907</v>
      </c>
      <c r="J93" s="5">
        <f t="shared" si="4"/>
        <v>6.5217391304347823</v>
      </c>
      <c r="K93" s="5">
        <f t="shared" si="5"/>
        <v>10.869565217391305</v>
      </c>
    </row>
    <row r="94" spans="1:11" s="3" customFormat="1">
      <c r="A94" s="1">
        <v>2014</v>
      </c>
      <c r="B94" s="2" t="s">
        <v>59</v>
      </c>
      <c r="C94" s="2" t="s">
        <v>80</v>
      </c>
      <c r="D94" s="1">
        <v>3</v>
      </c>
      <c r="E94" s="1">
        <v>153</v>
      </c>
      <c r="F94" s="1">
        <v>41</v>
      </c>
      <c r="G94" s="1">
        <v>20</v>
      </c>
      <c r="H94" s="1">
        <v>214</v>
      </c>
      <c r="I94" s="5">
        <f t="shared" si="3"/>
        <v>71.495327102803742</v>
      </c>
      <c r="J94" s="5">
        <f t="shared" si="4"/>
        <v>19.158878504672899</v>
      </c>
      <c r="K94" s="5">
        <f t="shared" si="5"/>
        <v>9.3457943925233646</v>
      </c>
    </row>
    <row r="95" spans="1:11" s="3" customFormat="1">
      <c r="A95" s="1">
        <v>2014</v>
      </c>
      <c r="B95" s="2" t="s">
        <v>59</v>
      </c>
      <c r="C95" s="2" t="s">
        <v>80</v>
      </c>
      <c r="D95" s="1">
        <v>4</v>
      </c>
      <c r="E95" s="1">
        <v>127</v>
      </c>
      <c r="F95" s="1">
        <v>42</v>
      </c>
      <c r="G95" s="1">
        <v>32</v>
      </c>
      <c r="H95" s="1">
        <v>201</v>
      </c>
      <c r="I95" s="5">
        <f t="shared" si="3"/>
        <v>63.184079601990049</v>
      </c>
      <c r="J95" s="5">
        <f t="shared" si="4"/>
        <v>20.895522388059703</v>
      </c>
      <c r="K95" s="5">
        <f t="shared" si="5"/>
        <v>15.920398009950249</v>
      </c>
    </row>
    <row r="96" spans="1:11" s="3" customFormat="1">
      <c r="A96" s="1">
        <v>2014</v>
      </c>
      <c r="B96" s="2" t="s">
        <v>59</v>
      </c>
      <c r="C96" s="2" t="s">
        <v>81</v>
      </c>
      <c r="D96" s="1">
        <v>1</v>
      </c>
      <c r="E96" s="1">
        <v>73</v>
      </c>
      <c r="F96" s="1">
        <v>7</v>
      </c>
      <c r="G96" s="1">
        <v>13</v>
      </c>
      <c r="H96" s="1">
        <v>93</v>
      </c>
      <c r="I96" s="5">
        <f t="shared" si="3"/>
        <v>78.494623655913983</v>
      </c>
      <c r="J96" s="5">
        <f t="shared" si="4"/>
        <v>7.5268817204301079</v>
      </c>
      <c r="K96" s="5">
        <f t="shared" si="5"/>
        <v>13.978494623655914</v>
      </c>
    </row>
    <row r="97" spans="1:11" s="3" customFormat="1">
      <c r="A97" s="1">
        <v>2014</v>
      </c>
      <c r="B97" s="2" t="s">
        <v>59</v>
      </c>
      <c r="C97" s="2" t="s">
        <v>81</v>
      </c>
      <c r="D97" s="1">
        <v>2</v>
      </c>
      <c r="E97" s="1">
        <v>74</v>
      </c>
      <c r="F97" s="1">
        <v>11</v>
      </c>
      <c r="G97" s="1">
        <v>7</v>
      </c>
      <c r="H97" s="1">
        <v>92</v>
      </c>
      <c r="I97" s="5">
        <f t="shared" si="3"/>
        <v>80.434782608695656</v>
      </c>
      <c r="J97" s="5">
        <f t="shared" si="4"/>
        <v>11.956521739130435</v>
      </c>
      <c r="K97" s="5">
        <f t="shared" si="5"/>
        <v>7.6086956521739131</v>
      </c>
    </row>
    <row r="98" spans="1:11" s="3" customFormat="1">
      <c r="A98" s="1">
        <v>2014</v>
      </c>
      <c r="B98" s="2" t="s">
        <v>59</v>
      </c>
      <c r="C98" s="2" t="s">
        <v>81</v>
      </c>
      <c r="D98" s="1">
        <v>3</v>
      </c>
      <c r="E98" s="1">
        <v>63</v>
      </c>
      <c r="F98" s="1">
        <v>13</v>
      </c>
      <c r="G98" s="1">
        <v>9</v>
      </c>
      <c r="H98" s="1">
        <v>85</v>
      </c>
      <c r="I98" s="5">
        <f t="shared" si="3"/>
        <v>74.117647058823536</v>
      </c>
      <c r="J98" s="5">
        <f t="shared" si="4"/>
        <v>15.294117647058824</v>
      </c>
      <c r="K98" s="5">
        <f t="shared" si="5"/>
        <v>10.588235294117647</v>
      </c>
    </row>
    <row r="99" spans="1:11" s="3" customFormat="1">
      <c r="A99" s="1">
        <v>2014</v>
      </c>
      <c r="B99" s="2" t="s">
        <v>59</v>
      </c>
      <c r="C99" s="2" t="s">
        <v>81</v>
      </c>
      <c r="D99" s="1">
        <v>4</v>
      </c>
      <c r="E99" s="1">
        <v>105</v>
      </c>
      <c r="F99" s="1">
        <v>23</v>
      </c>
      <c r="G99" s="1">
        <v>22</v>
      </c>
      <c r="H99" s="1">
        <v>150</v>
      </c>
      <c r="I99" s="5">
        <f t="shared" si="3"/>
        <v>70</v>
      </c>
      <c r="J99" s="5">
        <f t="shared" si="4"/>
        <v>15.333333333333334</v>
      </c>
      <c r="K99" s="5">
        <f t="shared" si="5"/>
        <v>14.666666666666666</v>
      </c>
    </row>
    <row r="100" spans="1:11" s="3" customFormat="1">
      <c r="A100" s="1">
        <v>2014</v>
      </c>
      <c r="B100" s="2" t="s">
        <v>59</v>
      </c>
      <c r="C100" s="2" t="s">
        <v>82</v>
      </c>
      <c r="D100" s="1">
        <v>1</v>
      </c>
      <c r="E100" s="1">
        <v>36</v>
      </c>
      <c r="F100" s="1">
        <v>9</v>
      </c>
      <c r="G100" s="1">
        <v>11</v>
      </c>
      <c r="H100" s="1">
        <v>56</v>
      </c>
      <c r="I100" s="5">
        <f t="shared" si="3"/>
        <v>64.285714285714292</v>
      </c>
      <c r="J100" s="5">
        <f t="shared" si="4"/>
        <v>16.071428571428573</v>
      </c>
      <c r="K100" s="5">
        <f t="shared" si="5"/>
        <v>19.642857142857142</v>
      </c>
    </row>
    <row r="101" spans="1:11" s="3" customFormat="1">
      <c r="A101" s="1">
        <v>2014</v>
      </c>
      <c r="B101" s="2" t="s">
        <v>59</v>
      </c>
      <c r="C101" s="2" t="s">
        <v>82</v>
      </c>
      <c r="D101" s="1">
        <v>2</v>
      </c>
      <c r="E101" s="1">
        <v>11</v>
      </c>
      <c r="F101" s="1">
        <v>15</v>
      </c>
      <c r="G101" s="1">
        <v>6</v>
      </c>
      <c r="H101" s="1">
        <v>32</v>
      </c>
      <c r="I101" s="5">
        <f t="shared" si="3"/>
        <v>34.375</v>
      </c>
      <c r="J101" s="5">
        <f t="shared" si="4"/>
        <v>46.875</v>
      </c>
      <c r="K101" s="5">
        <f t="shared" si="5"/>
        <v>18.75</v>
      </c>
    </row>
    <row r="102" spans="1:11" s="3" customFormat="1">
      <c r="A102" s="1">
        <v>2014</v>
      </c>
      <c r="B102" s="2" t="s">
        <v>59</v>
      </c>
      <c r="C102" s="2" t="s">
        <v>82</v>
      </c>
      <c r="D102" s="1">
        <v>3</v>
      </c>
      <c r="E102" s="1">
        <v>35</v>
      </c>
      <c r="F102" s="1">
        <v>18</v>
      </c>
      <c r="G102" s="1">
        <v>17</v>
      </c>
      <c r="H102" s="1">
        <v>70</v>
      </c>
      <c r="I102" s="5">
        <f t="shared" si="3"/>
        <v>50</v>
      </c>
      <c r="J102" s="5">
        <f t="shared" si="4"/>
        <v>25.714285714285715</v>
      </c>
      <c r="K102" s="5">
        <f t="shared" si="5"/>
        <v>24.285714285714285</v>
      </c>
    </row>
    <row r="103" spans="1:11" s="3" customFormat="1">
      <c r="A103" s="1">
        <v>2014</v>
      </c>
      <c r="B103" s="2" t="s">
        <v>59</v>
      </c>
      <c r="C103" s="2" t="s">
        <v>82</v>
      </c>
      <c r="D103" s="1">
        <v>4</v>
      </c>
      <c r="E103" s="1">
        <v>64</v>
      </c>
      <c r="F103" s="1">
        <v>29</v>
      </c>
      <c r="G103" s="1">
        <v>20</v>
      </c>
      <c r="H103" s="1">
        <v>113</v>
      </c>
      <c r="I103" s="5">
        <f t="shared" si="3"/>
        <v>56.637168141592923</v>
      </c>
      <c r="J103" s="5">
        <f t="shared" si="4"/>
        <v>25.663716814159294</v>
      </c>
      <c r="K103" s="5">
        <f t="shared" si="5"/>
        <v>17.699115044247787</v>
      </c>
    </row>
    <row r="104" spans="1:11" s="3" customFormat="1">
      <c r="A104" s="1">
        <v>2014</v>
      </c>
      <c r="B104" s="2" t="s">
        <v>59</v>
      </c>
      <c r="C104" s="2" t="s">
        <v>83</v>
      </c>
      <c r="D104" s="1">
        <v>1</v>
      </c>
      <c r="E104" s="1">
        <v>128</v>
      </c>
      <c r="F104" s="1">
        <v>15</v>
      </c>
      <c r="G104" s="1">
        <v>16</v>
      </c>
      <c r="H104" s="1">
        <v>159</v>
      </c>
      <c r="I104" s="5">
        <f t="shared" si="3"/>
        <v>80.503144654088047</v>
      </c>
      <c r="J104" s="5">
        <f t="shared" si="4"/>
        <v>9.433962264150944</v>
      </c>
      <c r="K104" s="5">
        <f t="shared" si="5"/>
        <v>10.062893081761006</v>
      </c>
    </row>
    <row r="105" spans="1:11" s="3" customFormat="1">
      <c r="A105" s="1">
        <v>2014</v>
      </c>
      <c r="B105" s="2" t="s">
        <v>59</v>
      </c>
      <c r="C105" s="2" t="s">
        <v>83</v>
      </c>
      <c r="D105" s="1">
        <v>2</v>
      </c>
      <c r="E105" s="1">
        <v>133</v>
      </c>
      <c r="F105" s="1">
        <v>12</v>
      </c>
      <c r="G105" s="1">
        <v>20</v>
      </c>
      <c r="H105" s="1">
        <v>165</v>
      </c>
      <c r="I105" s="5">
        <f t="shared" si="3"/>
        <v>80.606060606060609</v>
      </c>
      <c r="J105" s="5">
        <f t="shared" si="4"/>
        <v>7.2727272727272725</v>
      </c>
      <c r="K105" s="5">
        <f t="shared" si="5"/>
        <v>12.121212121212121</v>
      </c>
    </row>
    <row r="106" spans="1:11" s="3" customFormat="1">
      <c r="A106" s="1">
        <v>2014</v>
      </c>
      <c r="B106" s="2" t="s">
        <v>59</v>
      </c>
      <c r="C106" s="2" t="s">
        <v>83</v>
      </c>
      <c r="D106" s="1">
        <v>3</v>
      </c>
      <c r="E106" s="1">
        <v>129</v>
      </c>
      <c r="F106" s="1">
        <v>15</v>
      </c>
      <c r="G106" s="1">
        <v>15</v>
      </c>
      <c r="H106" s="1">
        <v>159</v>
      </c>
      <c r="I106" s="5">
        <f t="shared" si="3"/>
        <v>81.132075471698116</v>
      </c>
      <c r="J106" s="5">
        <f t="shared" si="4"/>
        <v>9.433962264150944</v>
      </c>
      <c r="K106" s="5">
        <f t="shared" si="5"/>
        <v>9.433962264150944</v>
      </c>
    </row>
    <row r="107" spans="1:11" s="3" customFormat="1">
      <c r="A107" s="1">
        <v>2014</v>
      </c>
      <c r="B107" s="2" t="s">
        <v>59</v>
      </c>
      <c r="C107" s="2" t="s">
        <v>83</v>
      </c>
      <c r="D107" s="1">
        <v>4</v>
      </c>
      <c r="E107" s="1">
        <v>153</v>
      </c>
      <c r="F107" s="1">
        <v>22</v>
      </c>
      <c r="G107" s="1">
        <v>46</v>
      </c>
      <c r="H107" s="1">
        <v>221</v>
      </c>
      <c r="I107" s="5">
        <f t="shared" si="3"/>
        <v>69.230769230769226</v>
      </c>
      <c r="J107" s="5">
        <f t="shared" si="4"/>
        <v>9.9547511312217196</v>
      </c>
      <c r="K107" s="5">
        <f t="shared" si="5"/>
        <v>20.81447963800905</v>
      </c>
    </row>
    <row r="108" spans="1:11" s="3" customFormat="1">
      <c r="A108" s="1">
        <v>2014</v>
      </c>
      <c r="B108" s="2" t="s">
        <v>59</v>
      </c>
      <c r="C108" s="2" t="s">
        <v>84</v>
      </c>
      <c r="D108" s="1">
        <v>1</v>
      </c>
      <c r="E108" s="1">
        <v>1</v>
      </c>
      <c r="F108" s="1">
        <v>0</v>
      </c>
      <c r="G108" s="1">
        <v>0</v>
      </c>
      <c r="H108" s="1">
        <v>1</v>
      </c>
      <c r="I108" s="5">
        <f t="shared" si="3"/>
        <v>100</v>
      </c>
      <c r="J108" s="5">
        <f t="shared" si="4"/>
        <v>0</v>
      </c>
      <c r="K108" s="5">
        <f t="shared" si="5"/>
        <v>0</v>
      </c>
    </row>
    <row r="109" spans="1:11" s="3" customFormat="1">
      <c r="A109" s="1">
        <v>2014</v>
      </c>
      <c r="B109" s="2" t="s">
        <v>59</v>
      </c>
      <c r="C109" s="2" t="s">
        <v>84</v>
      </c>
      <c r="D109" s="1">
        <v>2</v>
      </c>
      <c r="E109" s="1">
        <v>4</v>
      </c>
      <c r="F109" s="1">
        <v>2</v>
      </c>
      <c r="G109" s="1">
        <v>2</v>
      </c>
      <c r="H109" s="1">
        <v>8</v>
      </c>
      <c r="I109" s="5">
        <f t="shared" si="3"/>
        <v>50</v>
      </c>
      <c r="J109" s="5">
        <f t="shared" si="4"/>
        <v>25</v>
      </c>
      <c r="K109" s="5">
        <f t="shared" si="5"/>
        <v>25</v>
      </c>
    </row>
    <row r="110" spans="1:11" s="3" customFormat="1">
      <c r="A110" s="1">
        <v>2014</v>
      </c>
      <c r="B110" s="2" t="s">
        <v>59</v>
      </c>
      <c r="C110" s="2" t="s">
        <v>84</v>
      </c>
      <c r="D110" s="1">
        <v>3</v>
      </c>
      <c r="E110" s="1">
        <v>3</v>
      </c>
      <c r="F110" s="1">
        <v>0</v>
      </c>
      <c r="G110" s="1">
        <v>1</v>
      </c>
      <c r="H110" s="1">
        <v>4</v>
      </c>
      <c r="I110" s="5">
        <f t="shared" si="3"/>
        <v>75</v>
      </c>
      <c r="J110" s="5">
        <f t="shared" si="4"/>
        <v>0</v>
      </c>
      <c r="K110" s="5">
        <f t="shared" si="5"/>
        <v>25</v>
      </c>
    </row>
    <row r="111" spans="1:11" s="3" customFormat="1">
      <c r="A111" s="1">
        <v>2014</v>
      </c>
      <c r="B111" s="2" t="s">
        <v>59</v>
      </c>
      <c r="C111" s="2" t="s">
        <v>84</v>
      </c>
      <c r="D111" s="1">
        <v>4</v>
      </c>
      <c r="E111" s="1">
        <v>11</v>
      </c>
      <c r="F111" s="1">
        <v>2</v>
      </c>
      <c r="G111" s="1">
        <v>2</v>
      </c>
      <c r="H111" s="1">
        <v>15</v>
      </c>
      <c r="I111" s="5">
        <f t="shared" si="3"/>
        <v>73.333333333333329</v>
      </c>
      <c r="J111" s="5">
        <f t="shared" si="4"/>
        <v>13.333333333333334</v>
      </c>
      <c r="K111" s="5">
        <f t="shared" si="5"/>
        <v>13.333333333333334</v>
      </c>
    </row>
    <row r="112" spans="1:11" s="3" customFormat="1">
      <c r="A112" s="1">
        <v>2014</v>
      </c>
      <c r="B112" s="2" t="s">
        <v>59</v>
      </c>
      <c r="C112" s="2" t="s">
        <v>85</v>
      </c>
      <c r="D112" s="1">
        <v>1</v>
      </c>
      <c r="E112" s="1">
        <v>111</v>
      </c>
      <c r="F112" s="1">
        <v>11</v>
      </c>
      <c r="G112" s="1">
        <v>44</v>
      </c>
      <c r="H112" s="1">
        <v>166</v>
      </c>
      <c r="I112" s="5">
        <f t="shared" si="3"/>
        <v>66.867469879518069</v>
      </c>
      <c r="J112" s="5">
        <f t="shared" si="4"/>
        <v>6.6265060240963853</v>
      </c>
      <c r="K112" s="5">
        <f t="shared" si="5"/>
        <v>26.506024096385541</v>
      </c>
    </row>
    <row r="113" spans="1:11" s="3" customFormat="1">
      <c r="A113" s="1">
        <v>2014</v>
      </c>
      <c r="B113" s="2" t="s">
        <v>59</v>
      </c>
      <c r="C113" s="2" t="s">
        <v>85</v>
      </c>
      <c r="D113" s="1">
        <v>2</v>
      </c>
      <c r="E113" s="1">
        <v>137</v>
      </c>
      <c r="F113" s="1">
        <v>14</v>
      </c>
      <c r="G113" s="1">
        <v>20</v>
      </c>
      <c r="H113" s="1">
        <v>171</v>
      </c>
      <c r="I113" s="5">
        <f t="shared" si="3"/>
        <v>80.116959064327489</v>
      </c>
      <c r="J113" s="5">
        <f t="shared" si="4"/>
        <v>8.1871345029239766</v>
      </c>
      <c r="K113" s="5">
        <f t="shared" si="5"/>
        <v>11.695906432748538</v>
      </c>
    </row>
    <row r="114" spans="1:11" s="3" customFormat="1">
      <c r="A114" s="1">
        <v>2014</v>
      </c>
      <c r="B114" s="2" t="s">
        <v>59</v>
      </c>
      <c r="C114" s="2" t="s">
        <v>85</v>
      </c>
      <c r="D114" s="1">
        <v>3</v>
      </c>
      <c r="E114" s="1">
        <v>116</v>
      </c>
      <c r="F114" s="1">
        <v>24</v>
      </c>
      <c r="G114" s="1">
        <v>35</v>
      </c>
      <c r="H114" s="1">
        <v>175</v>
      </c>
      <c r="I114" s="5">
        <f t="shared" si="3"/>
        <v>66.285714285714292</v>
      </c>
      <c r="J114" s="5">
        <f t="shared" si="4"/>
        <v>13.714285714285714</v>
      </c>
      <c r="K114" s="5">
        <f t="shared" si="5"/>
        <v>20</v>
      </c>
    </row>
    <row r="115" spans="1:11" s="3" customFormat="1">
      <c r="A115" s="1">
        <v>2014</v>
      </c>
      <c r="B115" s="2" t="s">
        <v>59</v>
      </c>
      <c r="C115" s="2" t="s">
        <v>85</v>
      </c>
      <c r="D115" s="1">
        <v>4</v>
      </c>
      <c r="E115" s="1">
        <v>173</v>
      </c>
      <c r="F115" s="1">
        <v>32</v>
      </c>
      <c r="G115" s="1">
        <v>51</v>
      </c>
      <c r="H115" s="1">
        <v>256</v>
      </c>
      <c r="I115" s="5">
        <f t="shared" si="3"/>
        <v>67.578125</v>
      </c>
      <c r="J115" s="5">
        <f t="shared" si="4"/>
        <v>12.5</v>
      </c>
      <c r="K115" s="5">
        <f t="shared" si="5"/>
        <v>19.921875</v>
      </c>
    </row>
    <row r="116" spans="1:11" s="3" customFormat="1">
      <c r="A116" s="1">
        <v>2014</v>
      </c>
      <c r="B116" s="2" t="s">
        <v>59</v>
      </c>
      <c r="C116" s="2" t="s">
        <v>86</v>
      </c>
      <c r="D116" s="1">
        <v>1</v>
      </c>
      <c r="E116" s="1">
        <v>66</v>
      </c>
      <c r="F116" s="1">
        <v>11</v>
      </c>
      <c r="G116" s="1">
        <v>11</v>
      </c>
      <c r="H116" s="1">
        <v>88</v>
      </c>
      <c r="I116" s="5">
        <f t="shared" si="3"/>
        <v>75</v>
      </c>
      <c r="J116" s="5">
        <f t="shared" si="4"/>
        <v>12.5</v>
      </c>
      <c r="K116" s="5">
        <f t="shared" si="5"/>
        <v>12.5</v>
      </c>
    </row>
    <row r="117" spans="1:11" s="3" customFormat="1">
      <c r="A117" s="1">
        <v>2014</v>
      </c>
      <c r="B117" s="2" t="s">
        <v>59</v>
      </c>
      <c r="C117" s="2" t="s">
        <v>86</v>
      </c>
      <c r="D117" s="1">
        <v>2</v>
      </c>
      <c r="E117" s="1">
        <v>61</v>
      </c>
      <c r="F117" s="1">
        <v>11</v>
      </c>
      <c r="G117" s="1">
        <v>9</v>
      </c>
      <c r="H117" s="1">
        <v>81</v>
      </c>
      <c r="I117" s="5">
        <f t="shared" si="3"/>
        <v>75.308641975308646</v>
      </c>
      <c r="J117" s="5">
        <f t="shared" si="4"/>
        <v>13.580246913580247</v>
      </c>
      <c r="K117" s="5">
        <f t="shared" si="5"/>
        <v>11.111111111111111</v>
      </c>
    </row>
    <row r="118" spans="1:11" s="3" customFormat="1">
      <c r="A118" s="1">
        <v>2014</v>
      </c>
      <c r="B118" s="2" t="s">
        <v>59</v>
      </c>
      <c r="C118" s="2" t="s">
        <v>86</v>
      </c>
      <c r="D118" s="1">
        <v>3</v>
      </c>
      <c r="E118" s="1">
        <v>49</v>
      </c>
      <c r="F118" s="1">
        <v>11</v>
      </c>
      <c r="G118" s="1">
        <v>7</v>
      </c>
      <c r="H118" s="1">
        <v>67</v>
      </c>
      <c r="I118" s="5">
        <f t="shared" si="3"/>
        <v>73.134328358208961</v>
      </c>
      <c r="J118" s="5">
        <f t="shared" si="4"/>
        <v>16.417910447761194</v>
      </c>
      <c r="K118" s="5">
        <f t="shared" si="5"/>
        <v>10.447761194029852</v>
      </c>
    </row>
    <row r="119" spans="1:11" s="3" customFormat="1">
      <c r="A119" s="1">
        <v>2014</v>
      </c>
      <c r="B119" s="2" t="s">
        <v>59</v>
      </c>
      <c r="C119" s="2" t="s">
        <v>86</v>
      </c>
      <c r="D119" s="1">
        <v>4</v>
      </c>
      <c r="E119" s="1">
        <v>60</v>
      </c>
      <c r="F119" s="1">
        <v>17</v>
      </c>
      <c r="G119" s="1">
        <v>34</v>
      </c>
      <c r="H119" s="1">
        <v>111</v>
      </c>
      <c r="I119" s="5">
        <f t="shared" si="3"/>
        <v>54.054054054054056</v>
      </c>
      <c r="J119" s="5">
        <f t="shared" si="4"/>
        <v>15.315315315315315</v>
      </c>
      <c r="K119" s="5">
        <f t="shared" si="5"/>
        <v>30.63063063063063</v>
      </c>
    </row>
    <row r="120" spans="1:11" s="3" customFormat="1">
      <c r="A120" s="1">
        <v>2014</v>
      </c>
      <c r="B120" s="2" t="s">
        <v>59</v>
      </c>
      <c r="C120" s="2" t="s">
        <v>87</v>
      </c>
      <c r="D120" s="1">
        <v>1</v>
      </c>
      <c r="E120" s="1">
        <v>240</v>
      </c>
      <c r="F120" s="1">
        <v>24</v>
      </c>
      <c r="G120" s="1">
        <v>21</v>
      </c>
      <c r="H120" s="1">
        <v>285</v>
      </c>
      <c r="I120" s="5">
        <f t="shared" si="3"/>
        <v>84.21052631578948</v>
      </c>
      <c r="J120" s="5">
        <f t="shared" si="4"/>
        <v>8.4210526315789469</v>
      </c>
      <c r="K120" s="5">
        <f t="shared" si="5"/>
        <v>7.3684210526315788</v>
      </c>
    </row>
    <row r="121" spans="1:11" s="3" customFormat="1">
      <c r="A121" s="1">
        <v>2014</v>
      </c>
      <c r="B121" s="2" t="s">
        <v>59</v>
      </c>
      <c r="C121" s="2" t="s">
        <v>87</v>
      </c>
      <c r="D121" s="1">
        <v>2</v>
      </c>
      <c r="E121" s="1">
        <v>212</v>
      </c>
      <c r="F121" s="1">
        <v>31</v>
      </c>
      <c r="G121" s="1">
        <v>30</v>
      </c>
      <c r="H121" s="1">
        <v>273</v>
      </c>
      <c r="I121" s="5">
        <f t="shared" si="3"/>
        <v>77.65567765567765</v>
      </c>
      <c r="J121" s="5">
        <f t="shared" si="4"/>
        <v>11.355311355311356</v>
      </c>
      <c r="K121" s="5">
        <f t="shared" si="5"/>
        <v>10.989010989010989</v>
      </c>
    </row>
    <row r="122" spans="1:11" s="3" customFormat="1">
      <c r="A122" s="1">
        <v>2014</v>
      </c>
      <c r="B122" s="2" t="s">
        <v>59</v>
      </c>
      <c r="C122" s="2" t="s">
        <v>87</v>
      </c>
      <c r="D122" s="1">
        <v>3</v>
      </c>
      <c r="E122" s="1">
        <v>261</v>
      </c>
      <c r="F122" s="1">
        <v>46</v>
      </c>
      <c r="G122" s="1">
        <v>25</v>
      </c>
      <c r="H122" s="1">
        <v>332</v>
      </c>
      <c r="I122" s="5">
        <f t="shared" si="3"/>
        <v>78.614457831325296</v>
      </c>
      <c r="J122" s="5">
        <f t="shared" si="4"/>
        <v>13.855421686746988</v>
      </c>
      <c r="K122" s="5">
        <f t="shared" si="5"/>
        <v>7.5301204819277112</v>
      </c>
    </row>
    <row r="123" spans="1:11" s="3" customFormat="1">
      <c r="A123" s="1">
        <v>2014</v>
      </c>
      <c r="B123" s="2" t="s">
        <v>59</v>
      </c>
      <c r="C123" s="2" t="s">
        <v>87</v>
      </c>
      <c r="D123" s="1">
        <v>4</v>
      </c>
      <c r="E123" s="1">
        <v>317</v>
      </c>
      <c r="F123" s="1">
        <v>88</v>
      </c>
      <c r="G123" s="1">
        <v>81</v>
      </c>
      <c r="H123" s="1">
        <v>486</v>
      </c>
      <c r="I123" s="5">
        <f t="shared" si="3"/>
        <v>65.226337448559676</v>
      </c>
      <c r="J123" s="5">
        <f t="shared" si="4"/>
        <v>18.106995884773664</v>
      </c>
      <c r="K123" s="5">
        <f t="shared" si="5"/>
        <v>16.666666666666668</v>
      </c>
    </row>
    <row r="124" spans="1:11" s="3" customFormat="1">
      <c r="A124" s="1">
        <v>2014</v>
      </c>
      <c r="B124" s="2" t="s">
        <v>59</v>
      </c>
      <c r="C124" s="2" t="s">
        <v>88</v>
      </c>
      <c r="D124" s="1">
        <v>1</v>
      </c>
      <c r="E124" s="1">
        <v>71</v>
      </c>
      <c r="F124" s="1">
        <v>6</v>
      </c>
      <c r="G124" s="1">
        <v>9</v>
      </c>
      <c r="H124" s="1">
        <v>86</v>
      </c>
      <c r="I124" s="5">
        <f t="shared" si="3"/>
        <v>82.558139534883722</v>
      </c>
      <c r="J124" s="5">
        <f t="shared" si="4"/>
        <v>6.9767441860465116</v>
      </c>
      <c r="K124" s="5">
        <f t="shared" si="5"/>
        <v>10.465116279069768</v>
      </c>
    </row>
    <row r="125" spans="1:11" s="3" customFormat="1">
      <c r="A125" s="1">
        <v>2014</v>
      </c>
      <c r="B125" s="2" t="s">
        <v>59</v>
      </c>
      <c r="C125" s="2" t="s">
        <v>88</v>
      </c>
      <c r="D125" s="1">
        <v>2</v>
      </c>
      <c r="E125" s="1">
        <v>36</v>
      </c>
      <c r="F125" s="1">
        <v>10</v>
      </c>
      <c r="G125" s="1">
        <v>11</v>
      </c>
      <c r="H125" s="1">
        <v>57</v>
      </c>
      <c r="I125" s="5">
        <f t="shared" si="3"/>
        <v>63.157894736842103</v>
      </c>
      <c r="J125" s="5">
        <f t="shared" si="4"/>
        <v>17.543859649122808</v>
      </c>
      <c r="K125" s="5">
        <f t="shared" si="5"/>
        <v>19.298245614035089</v>
      </c>
    </row>
    <row r="126" spans="1:11" s="3" customFormat="1">
      <c r="A126" s="1">
        <v>2014</v>
      </c>
      <c r="B126" s="2" t="s">
        <v>59</v>
      </c>
      <c r="C126" s="2" t="s">
        <v>88</v>
      </c>
      <c r="D126" s="1">
        <v>3</v>
      </c>
      <c r="E126" s="1">
        <v>34</v>
      </c>
      <c r="F126" s="1">
        <v>20</v>
      </c>
      <c r="G126" s="1">
        <v>8</v>
      </c>
      <c r="H126" s="1">
        <v>62</v>
      </c>
      <c r="I126" s="5">
        <f t="shared" si="3"/>
        <v>54.838709677419352</v>
      </c>
      <c r="J126" s="5">
        <f t="shared" si="4"/>
        <v>32.258064516129032</v>
      </c>
      <c r="K126" s="5">
        <f t="shared" si="5"/>
        <v>12.903225806451612</v>
      </c>
    </row>
    <row r="127" spans="1:11" s="3" customFormat="1">
      <c r="A127" s="1">
        <v>2014</v>
      </c>
      <c r="B127" s="2" t="s">
        <v>59</v>
      </c>
      <c r="C127" s="2" t="s">
        <v>88</v>
      </c>
      <c r="D127" s="1">
        <v>4</v>
      </c>
      <c r="E127" s="1">
        <v>36</v>
      </c>
      <c r="F127" s="1">
        <v>26</v>
      </c>
      <c r="G127" s="1">
        <v>12</v>
      </c>
      <c r="H127" s="1">
        <v>74</v>
      </c>
      <c r="I127" s="5">
        <f t="shared" si="3"/>
        <v>48.648648648648646</v>
      </c>
      <c r="J127" s="5">
        <f t="shared" si="4"/>
        <v>35.135135135135137</v>
      </c>
      <c r="K127" s="5">
        <f t="shared" si="5"/>
        <v>16.216216216216218</v>
      </c>
    </row>
    <row r="128" spans="1:11" s="3" customFormat="1">
      <c r="A128" s="1">
        <v>2014</v>
      </c>
      <c r="B128" s="2" t="s">
        <v>59</v>
      </c>
      <c r="C128" s="2" t="s">
        <v>101</v>
      </c>
      <c r="D128" s="1">
        <v>3</v>
      </c>
      <c r="E128" s="1">
        <v>1</v>
      </c>
      <c r="F128" s="1">
        <v>0</v>
      </c>
      <c r="G128" s="1">
        <v>0</v>
      </c>
      <c r="H128" s="1">
        <v>1</v>
      </c>
      <c r="I128" s="5">
        <f t="shared" si="3"/>
        <v>100</v>
      </c>
      <c r="J128" s="5">
        <f t="shared" si="4"/>
        <v>0</v>
      </c>
      <c r="K128" s="5">
        <f t="shared" si="5"/>
        <v>0</v>
      </c>
    </row>
    <row r="129" spans="1:11" s="3" customFormat="1">
      <c r="A129" s="1">
        <v>2014</v>
      </c>
      <c r="B129" s="2" t="s">
        <v>59</v>
      </c>
      <c r="C129" s="2" t="s">
        <v>101</v>
      </c>
      <c r="D129" s="1">
        <v>4</v>
      </c>
      <c r="E129" s="1">
        <v>10</v>
      </c>
      <c r="F129" s="1">
        <v>9</v>
      </c>
      <c r="G129" s="1">
        <v>4</v>
      </c>
      <c r="H129" s="1">
        <v>23</v>
      </c>
      <c r="I129" s="5">
        <f t="shared" si="3"/>
        <v>43.478260869565219</v>
      </c>
      <c r="J129" s="5">
        <f t="shared" si="4"/>
        <v>39.130434782608695</v>
      </c>
      <c r="K129" s="5">
        <f t="shared" si="5"/>
        <v>17.391304347826086</v>
      </c>
    </row>
    <row r="130" spans="1:11" s="3" customFormat="1">
      <c r="A130" s="1">
        <v>2014</v>
      </c>
      <c r="B130" s="2" t="s">
        <v>59</v>
      </c>
      <c r="C130" s="2" t="s">
        <v>89</v>
      </c>
      <c r="D130" s="1">
        <v>1</v>
      </c>
      <c r="E130" s="1">
        <v>47</v>
      </c>
      <c r="F130" s="1">
        <v>7</v>
      </c>
      <c r="G130" s="1">
        <v>11</v>
      </c>
      <c r="H130" s="1">
        <v>65</v>
      </c>
      <c r="I130" s="5">
        <f t="shared" ref="I130:I161" si="6">(E130*100)/H130</f>
        <v>72.307692307692307</v>
      </c>
      <c r="J130" s="5">
        <f t="shared" ref="J130:J161" si="7">(F130*100)/H130</f>
        <v>10.76923076923077</v>
      </c>
      <c r="K130" s="5">
        <f t="shared" ref="K130:K161" si="8">(G130*100)/H130</f>
        <v>16.923076923076923</v>
      </c>
    </row>
    <row r="131" spans="1:11" s="3" customFormat="1">
      <c r="A131" s="1">
        <v>2014</v>
      </c>
      <c r="B131" s="2" t="s">
        <v>59</v>
      </c>
      <c r="C131" s="2" t="s">
        <v>89</v>
      </c>
      <c r="D131" s="1">
        <v>2</v>
      </c>
      <c r="E131" s="1">
        <v>26</v>
      </c>
      <c r="F131" s="1">
        <v>2</v>
      </c>
      <c r="G131" s="1">
        <v>4</v>
      </c>
      <c r="H131" s="1">
        <v>32</v>
      </c>
      <c r="I131" s="5">
        <f t="shared" si="6"/>
        <v>81.25</v>
      </c>
      <c r="J131" s="5">
        <f t="shared" si="7"/>
        <v>6.25</v>
      </c>
      <c r="K131" s="5">
        <f t="shared" si="8"/>
        <v>12.5</v>
      </c>
    </row>
    <row r="132" spans="1:11" s="3" customFormat="1">
      <c r="A132" s="1">
        <v>2014</v>
      </c>
      <c r="B132" s="2" t="s">
        <v>59</v>
      </c>
      <c r="C132" s="2" t="s">
        <v>89</v>
      </c>
      <c r="D132" s="1">
        <v>3</v>
      </c>
      <c r="E132" s="1">
        <v>37</v>
      </c>
      <c r="F132" s="1">
        <v>12</v>
      </c>
      <c r="G132" s="1">
        <v>6</v>
      </c>
      <c r="H132" s="1">
        <v>55</v>
      </c>
      <c r="I132" s="5">
        <f t="shared" si="6"/>
        <v>67.272727272727266</v>
      </c>
      <c r="J132" s="5">
        <f t="shared" si="7"/>
        <v>21.818181818181817</v>
      </c>
      <c r="K132" s="5">
        <f t="shared" si="8"/>
        <v>10.909090909090908</v>
      </c>
    </row>
    <row r="133" spans="1:11" s="3" customFormat="1">
      <c r="A133" s="1">
        <v>2014</v>
      </c>
      <c r="B133" s="2" t="s">
        <v>59</v>
      </c>
      <c r="C133" s="2" t="s">
        <v>89</v>
      </c>
      <c r="D133" s="1">
        <v>4</v>
      </c>
      <c r="E133" s="1">
        <v>76</v>
      </c>
      <c r="F133" s="1">
        <v>35</v>
      </c>
      <c r="G133" s="1">
        <v>27</v>
      </c>
      <c r="H133" s="1">
        <v>138</v>
      </c>
      <c r="I133" s="5">
        <f t="shared" si="6"/>
        <v>55.072463768115945</v>
      </c>
      <c r="J133" s="5">
        <f t="shared" si="7"/>
        <v>25.362318840579711</v>
      </c>
      <c r="K133" s="5">
        <f t="shared" si="8"/>
        <v>19.565217391304348</v>
      </c>
    </row>
    <row r="134" spans="1:11" s="3" customFormat="1">
      <c r="A134" s="1">
        <v>2014</v>
      </c>
      <c r="B134" s="2" t="s">
        <v>59</v>
      </c>
      <c r="C134" s="2" t="s">
        <v>90</v>
      </c>
      <c r="D134" s="1">
        <v>1</v>
      </c>
      <c r="E134" s="1">
        <v>349</v>
      </c>
      <c r="F134" s="1">
        <v>50</v>
      </c>
      <c r="G134" s="1">
        <v>34</v>
      </c>
      <c r="H134" s="1">
        <v>433</v>
      </c>
      <c r="I134" s="5">
        <f t="shared" si="6"/>
        <v>80.600461893764432</v>
      </c>
      <c r="J134" s="5">
        <f t="shared" si="7"/>
        <v>11.547344110854503</v>
      </c>
      <c r="K134" s="5">
        <f t="shared" si="8"/>
        <v>7.8521939953810627</v>
      </c>
    </row>
    <row r="135" spans="1:11" s="3" customFormat="1">
      <c r="A135" s="1">
        <v>2014</v>
      </c>
      <c r="B135" s="2" t="s">
        <v>59</v>
      </c>
      <c r="C135" s="2" t="s">
        <v>90</v>
      </c>
      <c r="D135" s="1">
        <v>2</v>
      </c>
      <c r="E135" s="1">
        <v>271</v>
      </c>
      <c r="F135" s="1">
        <v>38</v>
      </c>
      <c r="G135" s="1">
        <v>43</v>
      </c>
      <c r="H135" s="1">
        <v>352</v>
      </c>
      <c r="I135" s="5">
        <f t="shared" si="6"/>
        <v>76.98863636363636</v>
      </c>
      <c r="J135" s="5">
        <f t="shared" si="7"/>
        <v>10.795454545454545</v>
      </c>
      <c r="K135" s="5">
        <f t="shared" si="8"/>
        <v>12.215909090909092</v>
      </c>
    </row>
    <row r="136" spans="1:11" s="3" customFormat="1">
      <c r="A136" s="1">
        <v>2014</v>
      </c>
      <c r="B136" s="2" t="s">
        <v>59</v>
      </c>
      <c r="C136" s="2" t="s">
        <v>90</v>
      </c>
      <c r="D136" s="1">
        <v>3</v>
      </c>
      <c r="E136" s="1">
        <v>272</v>
      </c>
      <c r="F136" s="1">
        <v>73</v>
      </c>
      <c r="G136" s="1">
        <v>79</v>
      </c>
      <c r="H136" s="1">
        <v>424</v>
      </c>
      <c r="I136" s="5">
        <f t="shared" si="6"/>
        <v>64.15094339622641</v>
      </c>
      <c r="J136" s="5">
        <f t="shared" si="7"/>
        <v>17.216981132075471</v>
      </c>
      <c r="K136" s="5">
        <f t="shared" si="8"/>
        <v>18.632075471698112</v>
      </c>
    </row>
    <row r="137" spans="1:11" s="3" customFormat="1">
      <c r="A137" s="1">
        <v>2014</v>
      </c>
      <c r="B137" s="2" t="s">
        <v>59</v>
      </c>
      <c r="C137" s="2" t="s">
        <v>90</v>
      </c>
      <c r="D137" s="1">
        <v>4</v>
      </c>
      <c r="E137" s="1">
        <v>316</v>
      </c>
      <c r="F137" s="1">
        <v>113</v>
      </c>
      <c r="G137" s="1">
        <v>108</v>
      </c>
      <c r="H137" s="1">
        <v>537</v>
      </c>
      <c r="I137" s="5">
        <f t="shared" si="6"/>
        <v>58.845437616387336</v>
      </c>
      <c r="J137" s="5">
        <f t="shared" si="7"/>
        <v>21.042830540037244</v>
      </c>
      <c r="K137" s="5">
        <f t="shared" si="8"/>
        <v>20.11173184357542</v>
      </c>
    </row>
    <row r="138" spans="1:11" s="3" customFormat="1">
      <c r="A138" s="1">
        <v>2014</v>
      </c>
      <c r="B138" s="2" t="s">
        <v>59</v>
      </c>
      <c r="C138" s="2" t="s">
        <v>91</v>
      </c>
      <c r="D138" s="1">
        <v>1</v>
      </c>
      <c r="E138" s="1">
        <v>44</v>
      </c>
      <c r="F138" s="1">
        <v>13</v>
      </c>
      <c r="G138" s="1">
        <v>9</v>
      </c>
      <c r="H138" s="1">
        <v>66</v>
      </c>
      <c r="I138" s="5">
        <f t="shared" si="6"/>
        <v>66.666666666666671</v>
      </c>
      <c r="J138" s="5">
        <f t="shared" si="7"/>
        <v>19.696969696969695</v>
      </c>
      <c r="K138" s="5">
        <f t="shared" si="8"/>
        <v>13.636363636363637</v>
      </c>
    </row>
    <row r="139" spans="1:11" s="3" customFormat="1">
      <c r="A139" s="1">
        <v>2014</v>
      </c>
      <c r="B139" s="2" t="s">
        <v>59</v>
      </c>
      <c r="C139" s="2" t="s">
        <v>91</v>
      </c>
      <c r="D139" s="1">
        <v>2</v>
      </c>
      <c r="E139" s="1">
        <v>20</v>
      </c>
      <c r="F139" s="1">
        <v>11</v>
      </c>
      <c r="G139" s="1">
        <v>13</v>
      </c>
      <c r="H139" s="1">
        <v>44</v>
      </c>
      <c r="I139" s="5">
        <f t="shared" si="6"/>
        <v>45.454545454545453</v>
      </c>
      <c r="J139" s="5">
        <f t="shared" si="7"/>
        <v>25</v>
      </c>
      <c r="K139" s="5">
        <f t="shared" si="8"/>
        <v>29.545454545454547</v>
      </c>
    </row>
    <row r="140" spans="1:11" s="3" customFormat="1">
      <c r="A140" s="1">
        <v>2014</v>
      </c>
      <c r="B140" s="2" t="s">
        <v>59</v>
      </c>
      <c r="C140" s="2" t="s">
        <v>91</v>
      </c>
      <c r="D140" s="1">
        <v>3</v>
      </c>
      <c r="E140" s="1">
        <v>24</v>
      </c>
      <c r="F140" s="1">
        <v>30</v>
      </c>
      <c r="G140" s="1">
        <v>20</v>
      </c>
      <c r="H140" s="1">
        <v>74</v>
      </c>
      <c r="I140" s="5">
        <f t="shared" si="6"/>
        <v>32.432432432432435</v>
      </c>
      <c r="J140" s="5">
        <f t="shared" si="7"/>
        <v>40.54054054054054</v>
      </c>
      <c r="K140" s="5">
        <f t="shared" si="8"/>
        <v>27.027027027027028</v>
      </c>
    </row>
    <row r="141" spans="1:11" s="3" customFormat="1">
      <c r="A141" s="1">
        <v>2014</v>
      </c>
      <c r="B141" s="2" t="s">
        <v>59</v>
      </c>
      <c r="C141" s="2" t="s">
        <v>91</v>
      </c>
      <c r="D141" s="1">
        <v>4</v>
      </c>
      <c r="E141" s="1">
        <v>33</v>
      </c>
      <c r="F141" s="1">
        <v>32</v>
      </c>
      <c r="G141" s="1">
        <v>16</v>
      </c>
      <c r="H141" s="1">
        <v>81</v>
      </c>
      <c r="I141" s="5">
        <f t="shared" si="6"/>
        <v>40.74074074074074</v>
      </c>
      <c r="J141" s="5">
        <f t="shared" si="7"/>
        <v>39.506172839506171</v>
      </c>
      <c r="K141" s="5">
        <f t="shared" si="8"/>
        <v>19.753086419753085</v>
      </c>
    </row>
    <row r="142" spans="1:11" s="3" customFormat="1">
      <c r="A142" s="1">
        <v>2014</v>
      </c>
      <c r="B142" s="2" t="s">
        <v>59</v>
      </c>
      <c r="C142" s="2" t="s">
        <v>92</v>
      </c>
      <c r="D142" s="1">
        <v>1</v>
      </c>
      <c r="E142" s="1">
        <v>156</v>
      </c>
      <c r="F142" s="1">
        <v>7</v>
      </c>
      <c r="G142" s="1">
        <v>42</v>
      </c>
      <c r="H142" s="1">
        <v>205</v>
      </c>
      <c r="I142" s="5">
        <f t="shared" si="6"/>
        <v>76.097560975609753</v>
      </c>
      <c r="J142" s="5">
        <f t="shared" si="7"/>
        <v>3.4146341463414633</v>
      </c>
      <c r="K142" s="5">
        <f t="shared" si="8"/>
        <v>20.487804878048781</v>
      </c>
    </row>
    <row r="143" spans="1:11" s="3" customFormat="1">
      <c r="A143" s="1">
        <v>2014</v>
      </c>
      <c r="B143" s="2" t="s">
        <v>59</v>
      </c>
      <c r="C143" s="2" t="s">
        <v>92</v>
      </c>
      <c r="D143" s="1">
        <v>2</v>
      </c>
      <c r="E143" s="1">
        <v>164</v>
      </c>
      <c r="F143" s="1">
        <v>19</v>
      </c>
      <c r="G143" s="1">
        <v>16</v>
      </c>
      <c r="H143" s="1">
        <v>199</v>
      </c>
      <c r="I143" s="5">
        <f t="shared" si="6"/>
        <v>82.412060301507537</v>
      </c>
      <c r="J143" s="5">
        <f t="shared" si="7"/>
        <v>9.5477386934673358</v>
      </c>
      <c r="K143" s="5">
        <f t="shared" si="8"/>
        <v>8.0402010050251249</v>
      </c>
    </row>
    <row r="144" spans="1:11" s="3" customFormat="1">
      <c r="A144" s="1">
        <v>2014</v>
      </c>
      <c r="B144" s="2" t="s">
        <v>59</v>
      </c>
      <c r="C144" s="2" t="s">
        <v>92</v>
      </c>
      <c r="D144" s="1">
        <v>3</v>
      </c>
      <c r="E144" s="1">
        <v>163</v>
      </c>
      <c r="F144" s="1">
        <v>23</v>
      </c>
      <c r="G144" s="1">
        <v>30</v>
      </c>
      <c r="H144" s="1">
        <v>216</v>
      </c>
      <c r="I144" s="5">
        <f t="shared" si="6"/>
        <v>75.462962962962962</v>
      </c>
      <c r="J144" s="5">
        <f t="shared" si="7"/>
        <v>10.648148148148149</v>
      </c>
      <c r="K144" s="5">
        <f t="shared" si="8"/>
        <v>13.888888888888889</v>
      </c>
    </row>
    <row r="145" spans="1:11" s="3" customFormat="1">
      <c r="A145" s="1">
        <v>2014</v>
      </c>
      <c r="B145" s="2" t="s">
        <v>59</v>
      </c>
      <c r="C145" s="2" t="s">
        <v>92</v>
      </c>
      <c r="D145" s="1">
        <v>4</v>
      </c>
      <c r="E145" s="1">
        <v>211</v>
      </c>
      <c r="F145" s="1">
        <v>41</v>
      </c>
      <c r="G145" s="1">
        <v>55</v>
      </c>
      <c r="H145" s="1">
        <v>307</v>
      </c>
      <c r="I145" s="5">
        <f t="shared" si="6"/>
        <v>68.729641693811075</v>
      </c>
      <c r="J145" s="5">
        <f t="shared" si="7"/>
        <v>13.355048859934854</v>
      </c>
      <c r="K145" s="5">
        <f t="shared" si="8"/>
        <v>17.915309446254071</v>
      </c>
    </row>
    <row r="146" spans="1:11" s="3" customFormat="1">
      <c r="A146" s="1">
        <v>2014</v>
      </c>
      <c r="B146" s="2" t="s">
        <v>59</v>
      </c>
      <c r="C146" s="2" t="s">
        <v>93</v>
      </c>
      <c r="D146" s="1">
        <v>1</v>
      </c>
      <c r="E146" s="1">
        <v>70</v>
      </c>
      <c r="F146" s="1">
        <v>16</v>
      </c>
      <c r="G146" s="1">
        <v>16</v>
      </c>
      <c r="H146" s="1">
        <v>102</v>
      </c>
      <c r="I146" s="5">
        <f t="shared" si="6"/>
        <v>68.627450980392155</v>
      </c>
      <c r="J146" s="5">
        <f t="shared" si="7"/>
        <v>15.686274509803921</v>
      </c>
      <c r="K146" s="5">
        <f t="shared" si="8"/>
        <v>15.686274509803921</v>
      </c>
    </row>
    <row r="147" spans="1:11" s="3" customFormat="1">
      <c r="A147" s="1">
        <v>2014</v>
      </c>
      <c r="B147" s="2" t="s">
        <v>59</v>
      </c>
      <c r="C147" s="2" t="s">
        <v>93</v>
      </c>
      <c r="D147" s="1">
        <v>2</v>
      </c>
      <c r="E147" s="1">
        <v>68</v>
      </c>
      <c r="F147" s="1">
        <v>15</v>
      </c>
      <c r="G147" s="1">
        <v>10</v>
      </c>
      <c r="H147" s="1">
        <v>93</v>
      </c>
      <c r="I147" s="5">
        <f t="shared" si="6"/>
        <v>73.118279569892479</v>
      </c>
      <c r="J147" s="5">
        <f t="shared" si="7"/>
        <v>16.129032258064516</v>
      </c>
      <c r="K147" s="5">
        <f t="shared" si="8"/>
        <v>10.75268817204301</v>
      </c>
    </row>
    <row r="148" spans="1:11" s="3" customFormat="1">
      <c r="A148" s="1">
        <v>2014</v>
      </c>
      <c r="B148" s="2" t="s">
        <v>59</v>
      </c>
      <c r="C148" s="2" t="s">
        <v>93</v>
      </c>
      <c r="D148" s="1">
        <v>3</v>
      </c>
      <c r="E148" s="1">
        <v>77</v>
      </c>
      <c r="F148" s="1">
        <v>31</v>
      </c>
      <c r="G148" s="1">
        <v>17</v>
      </c>
      <c r="H148" s="1">
        <v>125</v>
      </c>
      <c r="I148" s="5">
        <f t="shared" si="6"/>
        <v>61.6</v>
      </c>
      <c r="J148" s="5">
        <f t="shared" si="7"/>
        <v>24.8</v>
      </c>
      <c r="K148" s="5">
        <f t="shared" si="8"/>
        <v>13.6</v>
      </c>
    </row>
    <row r="149" spans="1:11" s="3" customFormat="1">
      <c r="A149" s="1">
        <v>2014</v>
      </c>
      <c r="B149" s="2" t="s">
        <v>59</v>
      </c>
      <c r="C149" s="2" t="s">
        <v>93</v>
      </c>
      <c r="D149" s="1">
        <v>4</v>
      </c>
      <c r="E149" s="1">
        <v>85</v>
      </c>
      <c r="F149" s="1">
        <v>45</v>
      </c>
      <c r="G149" s="1">
        <v>31</v>
      </c>
      <c r="H149" s="1">
        <v>161</v>
      </c>
      <c r="I149" s="5">
        <f t="shared" si="6"/>
        <v>52.795031055900623</v>
      </c>
      <c r="J149" s="5">
        <f t="shared" si="7"/>
        <v>27.950310559006212</v>
      </c>
      <c r="K149" s="5">
        <f t="shared" si="8"/>
        <v>19.254658385093169</v>
      </c>
    </row>
    <row r="150" spans="1:11" s="3" customFormat="1">
      <c r="A150" s="1">
        <v>2014</v>
      </c>
      <c r="B150" s="2" t="s">
        <v>59</v>
      </c>
      <c r="C150" s="2" t="s">
        <v>94</v>
      </c>
      <c r="D150" s="1">
        <v>1</v>
      </c>
      <c r="E150" s="1">
        <v>3</v>
      </c>
      <c r="F150" s="1">
        <v>0</v>
      </c>
      <c r="G150" s="1">
        <v>1</v>
      </c>
      <c r="H150" s="1">
        <v>4</v>
      </c>
      <c r="I150" s="5">
        <f t="shared" si="6"/>
        <v>75</v>
      </c>
      <c r="J150" s="5">
        <f t="shared" si="7"/>
        <v>0</v>
      </c>
      <c r="K150" s="5">
        <f t="shared" si="8"/>
        <v>25</v>
      </c>
    </row>
    <row r="151" spans="1:11" s="3" customFormat="1">
      <c r="A151" s="1">
        <v>2014</v>
      </c>
      <c r="B151" s="2" t="s">
        <v>59</v>
      </c>
      <c r="C151" s="2" t="s">
        <v>94</v>
      </c>
      <c r="D151" s="1">
        <v>2</v>
      </c>
      <c r="E151" s="1">
        <v>22</v>
      </c>
      <c r="F151" s="1">
        <v>2</v>
      </c>
      <c r="G151" s="1">
        <v>2</v>
      </c>
      <c r="H151" s="1">
        <v>26</v>
      </c>
      <c r="I151" s="5">
        <f t="shared" si="6"/>
        <v>84.615384615384613</v>
      </c>
      <c r="J151" s="5">
        <f t="shared" si="7"/>
        <v>7.6923076923076925</v>
      </c>
      <c r="K151" s="5">
        <f t="shared" si="8"/>
        <v>7.6923076923076925</v>
      </c>
    </row>
    <row r="152" spans="1:11" s="3" customFormat="1">
      <c r="A152" s="1">
        <v>2014</v>
      </c>
      <c r="B152" s="2" t="s">
        <v>59</v>
      </c>
      <c r="C152" s="2" t="s">
        <v>94</v>
      </c>
      <c r="D152" s="1">
        <v>3</v>
      </c>
      <c r="E152" s="1">
        <v>6</v>
      </c>
      <c r="F152" s="1">
        <v>2</v>
      </c>
      <c r="G152" s="1">
        <v>0</v>
      </c>
      <c r="H152" s="1">
        <v>8</v>
      </c>
      <c r="I152" s="5">
        <f t="shared" si="6"/>
        <v>75</v>
      </c>
      <c r="J152" s="5">
        <f t="shared" si="7"/>
        <v>25</v>
      </c>
      <c r="K152" s="5">
        <f t="shared" si="8"/>
        <v>0</v>
      </c>
    </row>
    <row r="153" spans="1:11" s="3" customFormat="1">
      <c r="A153" s="1">
        <v>2014</v>
      </c>
      <c r="B153" s="2" t="s">
        <v>59</v>
      </c>
      <c r="C153" s="2" t="s">
        <v>94</v>
      </c>
      <c r="D153" s="1">
        <v>4</v>
      </c>
      <c r="E153" s="1">
        <v>45</v>
      </c>
      <c r="F153" s="1">
        <v>4</v>
      </c>
      <c r="G153" s="1">
        <v>8</v>
      </c>
      <c r="H153" s="1">
        <v>57</v>
      </c>
      <c r="I153" s="5">
        <f t="shared" si="6"/>
        <v>78.94736842105263</v>
      </c>
      <c r="J153" s="5">
        <f t="shared" si="7"/>
        <v>7.0175438596491224</v>
      </c>
      <c r="K153" s="5">
        <f t="shared" si="8"/>
        <v>14.035087719298245</v>
      </c>
    </row>
    <row r="154" spans="1:11" s="3" customFormat="1">
      <c r="A154" s="1">
        <v>2014</v>
      </c>
      <c r="B154" s="2" t="s">
        <v>59</v>
      </c>
      <c r="C154" s="2" t="s">
        <v>95</v>
      </c>
      <c r="D154" s="1">
        <v>1</v>
      </c>
      <c r="E154" s="1">
        <v>82</v>
      </c>
      <c r="F154" s="1">
        <v>14</v>
      </c>
      <c r="G154" s="1">
        <v>14</v>
      </c>
      <c r="H154" s="1">
        <v>110</v>
      </c>
      <c r="I154" s="5">
        <f t="shared" si="6"/>
        <v>74.545454545454547</v>
      </c>
      <c r="J154" s="5">
        <f t="shared" si="7"/>
        <v>12.727272727272727</v>
      </c>
      <c r="K154" s="5">
        <f t="shared" si="8"/>
        <v>12.727272727272727</v>
      </c>
    </row>
    <row r="155" spans="1:11" s="3" customFormat="1">
      <c r="A155" s="1">
        <v>2014</v>
      </c>
      <c r="B155" s="2" t="s">
        <v>59</v>
      </c>
      <c r="C155" s="2" t="s">
        <v>95</v>
      </c>
      <c r="D155" s="1">
        <v>2</v>
      </c>
      <c r="E155" s="1">
        <v>47</v>
      </c>
      <c r="F155" s="1">
        <v>18</v>
      </c>
      <c r="G155" s="1">
        <v>9</v>
      </c>
      <c r="H155" s="1">
        <v>74</v>
      </c>
      <c r="I155" s="5">
        <f t="shared" si="6"/>
        <v>63.513513513513516</v>
      </c>
      <c r="J155" s="5">
        <f t="shared" si="7"/>
        <v>24.324324324324323</v>
      </c>
      <c r="K155" s="5">
        <f t="shared" si="8"/>
        <v>12.162162162162161</v>
      </c>
    </row>
    <row r="156" spans="1:11" s="3" customFormat="1">
      <c r="A156" s="1">
        <v>2014</v>
      </c>
      <c r="B156" s="2" t="s">
        <v>59</v>
      </c>
      <c r="C156" s="2" t="s">
        <v>95</v>
      </c>
      <c r="D156" s="1">
        <v>3</v>
      </c>
      <c r="E156" s="1">
        <v>63</v>
      </c>
      <c r="F156" s="1">
        <v>36</v>
      </c>
      <c r="G156" s="1">
        <v>10</v>
      </c>
      <c r="H156" s="1">
        <v>109</v>
      </c>
      <c r="I156" s="5">
        <f t="shared" si="6"/>
        <v>57.798165137614681</v>
      </c>
      <c r="J156" s="5">
        <f t="shared" si="7"/>
        <v>33.027522935779814</v>
      </c>
      <c r="K156" s="5">
        <f t="shared" si="8"/>
        <v>9.1743119266055047</v>
      </c>
    </row>
    <row r="157" spans="1:11" s="3" customFormat="1">
      <c r="A157" s="1">
        <v>2014</v>
      </c>
      <c r="B157" s="2" t="s">
        <v>59</v>
      </c>
      <c r="C157" s="2" t="s">
        <v>95</v>
      </c>
      <c r="D157" s="1">
        <v>4</v>
      </c>
      <c r="E157" s="1">
        <v>59</v>
      </c>
      <c r="F157" s="1">
        <v>35</v>
      </c>
      <c r="G157" s="1">
        <v>21</v>
      </c>
      <c r="H157" s="1">
        <v>115</v>
      </c>
      <c r="I157" s="5">
        <f t="shared" si="6"/>
        <v>51.304347826086953</v>
      </c>
      <c r="J157" s="5">
        <f t="shared" si="7"/>
        <v>30.434782608695652</v>
      </c>
      <c r="K157" s="5">
        <f t="shared" si="8"/>
        <v>18.260869565217391</v>
      </c>
    </row>
    <row r="158" spans="1:11" s="3" customFormat="1">
      <c r="A158" s="1">
        <v>2014</v>
      </c>
      <c r="B158" s="2" t="s">
        <v>59</v>
      </c>
      <c r="C158" s="2" t="s">
        <v>96</v>
      </c>
      <c r="D158" s="1">
        <v>1</v>
      </c>
      <c r="E158" s="1">
        <v>33</v>
      </c>
      <c r="F158" s="1">
        <v>4</v>
      </c>
      <c r="G158" s="1">
        <v>6</v>
      </c>
      <c r="H158" s="1">
        <v>43</v>
      </c>
      <c r="I158" s="5">
        <f t="shared" si="6"/>
        <v>76.744186046511629</v>
      </c>
      <c r="J158" s="5">
        <f t="shared" si="7"/>
        <v>9.3023255813953494</v>
      </c>
      <c r="K158" s="5">
        <f t="shared" si="8"/>
        <v>13.953488372093023</v>
      </c>
    </row>
    <row r="159" spans="1:11" s="3" customFormat="1">
      <c r="A159" s="1">
        <v>2014</v>
      </c>
      <c r="B159" s="2" t="s">
        <v>59</v>
      </c>
      <c r="C159" s="2" t="s">
        <v>96</v>
      </c>
      <c r="D159" s="1">
        <v>2</v>
      </c>
      <c r="E159" s="1">
        <v>24</v>
      </c>
      <c r="F159" s="1">
        <v>7</v>
      </c>
      <c r="G159" s="1">
        <v>11</v>
      </c>
      <c r="H159" s="1">
        <v>42</v>
      </c>
      <c r="I159" s="5">
        <f t="shared" si="6"/>
        <v>57.142857142857146</v>
      </c>
      <c r="J159" s="5">
        <f t="shared" si="7"/>
        <v>16.666666666666668</v>
      </c>
      <c r="K159" s="5">
        <f t="shared" si="8"/>
        <v>26.19047619047619</v>
      </c>
    </row>
    <row r="160" spans="1:11" s="3" customFormat="1">
      <c r="A160" s="1">
        <v>2014</v>
      </c>
      <c r="B160" s="2" t="s">
        <v>59</v>
      </c>
      <c r="C160" s="2" t="s">
        <v>96</v>
      </c>
      <c r="D160" s="1">
        <v>3</v>
      </c>
      <c r="E160" s="1">
        <v>11</v>
      </c>
      <c r="F160" s="1">
        <v>8</v>
      </c>
      <c r="G160" s="1">
        <v>10</v>
      </c>
      <c r="H160" s="1">
        <v>29</v>
      </c>
      <c r="I160" s="5">
        <f t="shared" si="6"/>
        <v>37.931034482758619</v>
      </c>
      <c r="J160" s="5">
        <f t="shared" si="7"/>
        <v>27.586206896551722</v>
      </c>
      <c r="K160" s="5">
        <f t="shared" si="8"/>
        <v>34.482758620689658</v>
      </c>
    </row>
    <row r="161" spans="1:11" s="3" customFormat="1">
      <c r="A161" s="1">
        <v>2014</v>
      </c>
      <c r="B161" s="2" t="s">
        <v>59</v>
      </c>
      <c r="C161" s="2" t="s">
        <v>96</v>
      </c>
      <c r="D161" s="1">
        <v>4</v>
      </c>
      <c r="E161" s="1">
        <v>15</v>
      </c>
      <c r="F161" s="1">
        <v>13</v>
      </c>
      <c r="G161" s="1">
        <v>11</v>
      </c>
      <c r="H161" s="1">
        <v>39</v>
      </c>
      <c r="I161" s="5">
        <f t="shared" si="6"/>
        <v>38.46153846153846</v>
      </c>
      <c r="J161" s="5">
        <f t="shared" si="7"/>
        <v>33.333333333333336</v>
      </c>
      <c r="K161" s="5">
        <f t="shared" si="8"/>
        <v>28.205128205128204</v>
      </c>
    </row>
    <row r="166" spans="1:11">
      <c r="C166" s="2"/>
    </row>
    <row r="167" spans="1:11">
      <c r="C167" s="2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2"/>
  <sheetViews>
    <sheetView zoomScale="80" zoomScaleNormal="80" zoomScalePageLayoutView="80" workbookViewId="0">
      <selection activeCell="D14" activeCellId="1" sqref="D7:J7 D14:J14"/>
    </sheetView>
  </sheetViews>
  <sheetFormatPr baseColWidth="10" defaultColWidth="11.5" defaultRowHeight="14" x14ac:dyDescent="0"/>
  <cols>
    <col min="3" max="3" width="68.5" bestFit="1" customWidth="1"/>
  </cols>
  <sheetData>
    <row r="1" spans="1:21" ht="15">
      <c r="D1" s="7" t="s">
        <v>2</v>
      </c>
      <c r="E1" s="7" t="s">
        <v>1</v>
      </c>
      <c r="F1" s="7" t="s">
        <v>0</v>
      </c>
      <c r="G1" s="7" t="s">
        <v>3</v>
      </c>
      <c r="H1" s="8" t="s">
        <v>4</v>
      </c>
      <c r="I1" s="8" t="s">
        <v>5</v>
      </c>
      <c r="J1" s="8" t="s">
        <v>6</v>
      </c>
    </row>
    <row r="2" spans="1:21" s="3" customFormat="1">
      <c r="A2"/>
      <c r="B2"/>
      <c r="C2" s="2" t="s">
        <v>65</v>
      </c>
      <c r="D2"/>
      <c r="E2"/>
      <c r="F2"/>
      <c r="G2"/>
      <c r="H2"/>
      <c r="I2"/>
      <c r="J2"/>
    </row>
    <row r="3" spans="1:21" s="14" customFormat="1">
      <c r="A3"/>
      <c r="B3"/>
      <c r="C3" s="19" t="s">
        <v>7</v>
      </c>
      <c r="D3" s="15">
        <v>447</v>
      </c>
      <c r="E3" s="15">
        <v>137</v>
      </c>
      <c r="F3" s="15">
        <v>102</v>
      </c>
      <c r="G3" s="15">
        <v>686</v>
      </c>
      <c r="H3" s="13">
        <v>65.160349854227405</v>
      </c>
      <c r="I3" s="13">
        <v>19.970845481049562</v>
      </c>
      <c r="J3" s="13">
        <v>14.868804664723031</v>
      </c>
      <c r="K3"/>
      <c r="L3"/>
      <c r="M3"/>
      <c r="N3"/>
      <c r="O3"/>
      <c r="P3"/>
      <c r="Q3"/>
      <c r="R3"/>
      <c r="S3"/>
      <c r="T3"/>
      <c r="U3"/>
    </row>
    <row r="4" spans="1:21" s="14" customFormat="1">
      <c r="A4"/>
      <c r="B4"/>
      <c r="C4" s="19" t="s">
        <v>8</v>
      </c>
      <c r="D4" s="15">
        <v>632</v>
      </c>
      <c r="E4" s="15">
        <v>190</v>
      </c>
      <c r="F4" s="15">
        <v>213</v>
      </c>
      <c r="G4" s="15">
        <v>1035</v>
      </c>
      <c r="H4" s="13">
        <v>61.062801932367151</v>
      </c>
      <c r="I4" s="13">
        <v>18.357487922705314</v>
      </c>
      <c r="J4" s="13">
        <v>20.579710144927535</v>
      </c>
      <c r="K4"/>
      <c r="L4"/>
      <c r="M4"/>
      <c r="N4"/>
      <c r="O4"/>
      <c r="P4"/>
      <c r="Q4"/>
      <c r="R4"/>
      <c r="S4"/>
      <c r="T4"/>
      <c r="U4"/>
    </row>
    <row r="5" spans="1:21" s="14" customFormat="1">
      <c r="A5"/>
      <c r="B5"/>
      <c r="C5" s="19" t="s">
        <v>9</v>
      </c>
      <c r="D5" s="15">
        <v>804</v>
      </c>
      <c r="E5" s="15">
        <v>265</v>
      </c>
      <c r="F5" s="15">
        <v>326</v>
      </c>
      <c r="G5" s="15">
        <v>1395</v>
      </c>
      <c r="H5" s="13">
        <v>57.634408602150536</v>
      </c>
      <c r="I5" s="13">
        <v>18.996415770609318</v>
      </c>
      <c r="J5" s="13">
        <v>23.369175627240143</v>
      </c>
      <c r="K5"/>
      <c r="L5"/>
      <c r="M5"/>
      <c r="N5"/>
      <c r="O5"/>
      <c r="P5"/>
      <c r="Q5"/>
      <c r="R5"/>
      <c r="S5"/>
      <c r="T5"/>
      <c r="U5"/>
    </row>
    <row r="6" spans="1:21" s="14" customFormat="1">
      <c r="A6"/>
      <c r="B6"/>
      <c r="C6" s="19" t="s">
        <v>10</v>
      </c>
      <c r="D6" s="15">
        <v>883</v>
      </c>
      <c r="E6" s="15">
        <v>280</v>
      </c>
      <c r="F6" s="15">
        <v>338</v>
      </c>
      <c r="G6" s="15">
        <v>1501</v>
      </c>
      <c r="H6" s="13">
        <v>58.827448367754833</v>
      </c>
      <c r="I6" s="13">
        <v>18.65423051299134</v>
      </c>
      <c r="J6" s="13">
        <v>22.51832111925383</v>
      </c>
      <c r="K6"/>
      <c r="L6"/>
      <c r="M6"/>
      <c r="N6"/>
      <c r="O6"/>
      <c r="P6"/>
      <c r="Q6"/>
      <c r="R6"/>
      <c r="S6"/>
      <c r="T6"/>
      <c r="U6"/>
    </row>
    <row r="7" spans="1:21" s="14" customFormat="1">
      <c r="A7"/>
      <c r="B7"/>
      <c r="C7" s="19" t="s">
        <v>119</v>
      </c>
      <c r="D7" s="15">
        <v>918</v>
      </c>
      <c r="E7" s="15">
        <v>281</v>
      </c>
      <c r="F7" s="15">
        <v>350</v>
      </c>
      <c r="G7" s="15">
        <v>1549</v>
      </c>
      <c r="H7" s="13">
        <v>59.264041316978698</v>
      </c>
      <c r="I7" s="13">
        <v>18.14073595868302</v>
      </c>
      <c r="J7" s="13">
        <v>22.595222724338281</v>
      </c>
      <c r="K7"/>
      <c r="L7"/>
      <c r="M7"/>
      <c r="N7"/>
      <c r="O7"/>
      <c r="P7"/>
      <c r="Q7"/>
      <c r="R7"/>
      <c r="S7"/>
      <c r="T7"/>
      <c r="U7"/>
    </row>
    <row r="9" spans="1:21" s="3" customFormat="1">
      <c r="A9"/>
      <c r="B9"/>
      <c r="C9" s="2" t="s">
        <v>70</v>
      </c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</row>
    <row r="10" spans="1:21" s="14" customFormat="1">
      <c r="A10"/>
      <c r="B10"/>
      <c r="C10" s="19" t="s">
        <v>7</v>
      </c>
      <c r="D10" s="15">
        <v>115</v>
      </c>
      <c r="E10" s="15">
        <v>48</v>
      </c>
      <c r="F10" s="15">
        <v>51</v>
      </c>
      <c r="G10" s="15">
        <v>214</v>
      </c>
      <c r="H10" s="13">
        <v>53.738317757009348</v>
      </c>
      <c r="I10" s="13">
        <v>22.429906542056074</v>
      </c>
      <c r="J10" s="13">
        <v>23.831775700934578</v>
      </c>
      <c r="K10"/>
      <c r="L10"/>
      <c r="M10"/>
      <c r="N10"/>
      <c r="O10"/>
      <c r="P10"/>
      <c r="Q10"/>
      <c r="R10"/>
      <c r="S10"/>
      <c r="T10"/>
      <c r="U10"/>
    </row>
    <row r="11" spans="1:21" s="14" customFormat="1">
      <c r="A11"/>
      <c r="B11"/>
      <c r="C11" s="19" t="s">
        <v>8</v>
      </c>
      <c r="D11" s="15">
        <v>160</v>
      </c>
      <c r="E11" s="15">
        <v>68</v>
      </c>
      <c r="F11" s="15">
        <v>77</v>
      </c>
      <c r="G11" s="15">
        <v>305</v>
      </c>
      <c r="H11" s="13">
        <v>52.459016393442624</v>
      </c>
      <c r="I11" s="13">
        <v>22.295081967213115</v>
      </c>
      <c r="J11" s="13">
        <v>25.245901639344261</v>
      </c>
      <c r="K11"/>
      <c r="L11"/>
      <c r="M11"/>
      <c r="N11"/>
      <c r="O11"/>
      <c r="P11"/>
      <c r="Q11"/>
      <c r="R11"/>
      <c r="S11"/>
      <c r="T11"/>
      <c r="U11"/>
    </row>
    <row r="12" spans="1:21" s="14" customFormat="1">
      <c r="A12"/>
      <c r="B12"/>
      <c r="C12" s="19" t="s">
        <v>9</v>
      </c>
      <c r="D12" s="15">
        <v>216</v>
      </c>
      <c r="E12" s="15">
        <v>88</v>
      </c>
      <c r="F12" s="15">
        <v>89</v>
      </c>
      <c r="G12" s="15">
        <v>393</v>
      </c>
      <c r="H12" s="13">
        <v>54.961832061068705</v>
      </c>
      <c r="I12" s="13">
        <v>22.391857506361323</v>
      </c>
      <c r="J12" s="13">
        <v>22.646310432569976</v>
      </c>
      <c r="K12"/>
      <c r="L12"/>
      <c r="M12"/>
      <c r="N12"/>
      <c r="O12"/>
      <c r="P12"/>
      <c r="Q12"/>
      <c r="R12"/>
      <c r="S12"/>
      <c r="T12"/>
      <c r="U12"/>
    </row>
    <row r="13" spans="1:21" s="14" customFormat="1">
      <c r="A13"/>
      <c r="B13"/>
      <c r="C13" s="19" t="s">
        <v>10</v>
      </c>
      <c r="D13" s="15">
        <v>242</v>
      </c>
      <c r="E13" s="15">
        <v>80</v>
      </c>
      <c r="F13" s="15">
        <v>82</v>
      </c>
      <c r="G13" s="15">
        <v>404</v>
      </c>
      <c r="H13" s="13">
        <v>59.900990099009903</v>
      </c>
      <c r="I13" s="13">
        <v>19.801980198019802</v>
      </c>
      <c r="J13" s="13">
        <v>20.297029702970296</v>
      </c>
      <c r="K13"/>
      <c r="L13"/>
      <c r="M13"/>
      <c r="N13"/>
      <c r="O13"/>
      <c r="P13"/>
      <c r="Q13"/>
      <c r="R13"/>
      <c r="S13"/>
      <c r="T13"/>
      <c r="U13"/>
    </row>
    <row r="14" spans="1:21" s="14" customFormat="1">
      <c r="A14"/>
      <c r="B14"/>
      <c r="C14" s="19" t="s">
        <v>119</v>
      </c>
      <c r="D14" s="15">
        <v>250</v>
      </c>
      <c r="E14" s="15">
        <v>81</v>
      </c>
      <c r="F14" s="15">
        <v>92</v>
      </c>
      <c r="G14" s="15">
        <v>423</v>
      </c>
      <c r="H14" s="13">
        <v>59.101654846335698</v>
      </c>
      <c r="I14" s="13">
        <v>19.148936170212767</v>
      </c>
      <c r="J14" s="13">
        <v>21.749408983451538</v>
      </c>
      <c r="K14"/>
      <c r="L14"/>
      <c r="M14"/>
      <c r="N14"/>
      <c r="O14"/>
      <c r="P14"/>
      <c r="Q14"/>
      <c r="R14"/>
      <c r="S14"/>
      <c r="T14"/>
      <c r="U14"/>
    </row>
    <row r="16" spans="1:21">
      <c r="C16" s="28" t="s">
        <v>39</v>
      </c>
      <c r="D16" s="26">
        <f>SUM(D3,D10)</f>
        <v>562</v>
      </c>
      <c r="E16" s="26">
        <f>SUM(E3,E10)</f>
        <v>185</v>
      </c>
      <c r="F16" s="26">
        <f>SUM(F3,F10)</f>
        <v>153</v>
      </c>
      <c r="G16" s="26">
        <f>SUM(G3,G10)</f>
        <v>900</v>
      </c>
      <c r="H16" s="27">
        <f>(D16*100)/G16</f>
        <v>62.444444444444443</v>
      </c>
      <c r="I16" s="27">
        <f>(E16*100)/G16</f>
        <v>20.555555555555557</v>
      </c>
      <c r="J16" s="27">
        <f>(F16*100)/G16</f>
        <v>17</v>
      </c>
    </row>
    <row r="17" spans="3:10">
      <c r="C17" s="28" t="s">
        <v>40</v>
      </c>
      <c r="D17" s="26">
        <f>SUM(D4,D11)</f>
        <v>792</v>
      </c>
      <c r="E17" s="26">
        <f t="shared" ref="E17:G19" si="0">SUM(E4,E11)</f>
        <v>258</v>
      </c>
      <c r="F17" s="26">
        <f t="shared" si="0"/>
        <v>290</v>
      </c>
      <c r="G17" s="26">
        <f t="shared" si="0"/>
        <v>1340</v>
      </c>
      <c r="H17" s="27">
        <f>(D17*100)/G17</f>
        <v>59.104477611940297</v>
      </c>
      <c r="I17" s="27">
        <f>(E17*100)/G17</f>
        <v>19.253731343283583</v>
      </c>
      <c r="J17" s="27">
        <f>(F17*100)/G17</f>
        <v>21.64179104477612</v>
      </c>
    </row>
    <row r="18" spans="3:10">
      <c r="C18" s="28" t="s">
        <v>41</v>
      </c>
      <c r="D18" s="26">
        <f>SUM(D5,D12)</f>
        <v>1020</v>
      </c>
      <c r="E18" s="26">
        <f t="shared" si="0"/>
        <v>353</v>
      </c>
      <c r="F18" s="26">
        <f t="shared" si="0"/>
        <v>415</v>
      </c>
      <c r="G18" s="26">
        <f t="shared" si="0"/>
        <v>1788</v>
      </c>
      <c r="H18" s="27">
        <f>(D18*100)/G18</f>
        <v>57.04697986577181</v>
      </c>
      <c r="I18" s="27">
        <f>(E18*100)/G18</f>
        <v>19.742729306487696</v>
      </c>
      <c r="J18" s="27">
        <f>(F18*100)/G18</f>
        <v>23.210290827740494</v>
      </c>
    </row>
    <row r="19" spans="3:10">
      <c r="C19" s="28" t="s">
        <v>42</v>
      </c>
      <c r="D19" s="26">
        <f>SUM(D6,D13)</f>
        <v>1125</v>
      </c>
      <c r="E19" s="26">
        <f t="shared" si="0"/>
        <v>360</v>
      </c>
      <c r="F19" s="26">
        <f t="shared" si="0"/>
        <v>420</v>
      </c>
      <c r="G19" s="26">
        <f t="shared" si="0"/>
        <v>1905</v>
      </c>
      <c r="H19" s="27">
        <f>(D19*100)/G19</f>
        <v>59.055118110236222</v>
      </c>
      <c r="I19" s="27">
        <f>(E19*100)/G19</f>
        <v>18.897637795275589</v>
      </c>
      <c r="J19" s="27">
        <f>(F19*100)/G19</f>
        <v>22.047244094488189</v>
      </c>
    </row>
    <row r="20" spans="3:10">
      <c r="C20" s="28" t="s">
        <v>129</v>
      </c>
      <c r="D20" s="26">
        <f>SUM(D7,D14)</f>
        <v>1168</v>
      </c>
      <c r="E20" s="26">
        <f>SUM(E7,E14)</f>
        <v>362</v>
      </c>
      <c r="F20" s="26">
        <f>SUM(F7,F14)</f>
        <v>442</v>
      </c>
      <c r="G20" s="26">
        <f>SUM(G7,G14)</f>
        <v>1972</v>
      </c>
      <c r="H20" s="27">
        <f>(D20*100)/G20</f>
        <v>59.22920892494929</v>
      </c>
      <c r="I20" s="27">
        <f>(E20*100)/G20</f>
        <v>18.356997971602436</v>
      </c>
      <c r="J20" s="27">
        <f>(F20*100)/G20</f>
        <v>22.413793103448278</v>
      </c>
    </row>
    <row r="22" spans="3:10">
      <c r="C22" s="28"/>
      <c r="D22" s="26"/>
      <c r="E22" s="26"/>
      <c r="F22" s="26"/>
      <c r="G22" s="26"/>
      <c r="H22" s="27"/>
      <c r="I22" s="27"/>
      <c r="J22" s="27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"/>
  <sheetViews>
    <sheetView zoomScale="70" zoomScaleNormal="70" zoomScalePageLayoutView="70" workbookViewId="0">
      <selection activeCell="D14" activeCellId="1" sqref="D7:J7 D14:J14"/>
    </sheetView>
  </sheetViews>
  <sheetFormatPr baseColWidth="10" defaultColWidth="11.5" defaultRowHeight="14" x14ac:dyDescent="0"/>
  <cols>
    <col min="3" max="3" width="60.6640625" bestFit="1" customWidth="1"/>
  </cols>
  <sheetData>
    <row r="1" spans="1:20" ht="15">
      <c r="D1" s="7" t="s">
        <v>2</v>
      </c>
      <c r="E1" s="7" t="s">
        <v>1</v>
      </c>
      <c r="F1" s="7" t="s">
        <v>0</v>
      </c>
      <c r="G1" s="7" t="s">
        <v>3</v>
      </c>
      <c r="H1" s="8" t="s">
        <v>4</v>
      </c>
      <c r="I1" s="8" t="s">
        <v>5</v>
      </c>
      <c r="J1" s="8" t="s">
        <v>6</v>
      </c>
    </row>
    <row r="2" spans="1:20" s="3" customFormat="1">
      <c r="A2"/>
      <c r="B2"/>
      <c r="C2" s="2" t="s">
        <v>60</v>
      </c>
      <c r="D2"/>
      <c r="E2"/>
      <c r="F2"/>
      <c r="G2"/>
      <c r="H2"/>
      <c r="I2"/>
      <c r="J2"/>
      <c r="K2"/>
    </row>
    <row r="3" spans="1:20" s="14" customFormat="1">
      <c r="A3"/>
      <c r="B3"/>
      <c r="C3" s="19" t="s">
        <v>7</v>
      </c>
      <c r="D3" s="15">
        <v>348</v>
      </c>
      <c r="E3" s="15">
        <v>73</v>
      </c>
      <c r="F3" s="15">
        <v>58</v>
      </c>
      <c r="G3" s="15">
        <v>479</v>
      </c>
      <c r="H3" s="13">
        <v>72.651356993736954</v>
      </c>
      <c r="I3" s="13">
        <v>15.24008350730689</v>
      </c>
      <c r="J3" s="13">
        <v>12.108559498956158</v>
      </c>
      <c r="K3"/>
      <c r="L3"/>
      <c r="M3"/>
      <c r="N3"/>
      <c r="O3"/>
      <c r="P3"/>
      <c r="Q3"/>
      <c r="R3"/>
      <c r="S3"/>
      <c r="T3"/>
    </row>
    <row r="4" spans="1:20" s="14" customFormat="1">
      <c r="A4"/>
      <c r="B4"/>
      <c r="C4" s="19" t="s">
        <v>8</v>
      </c>
      <c r="D4" s="15">
        <v>502</v>
      </c>
      <c r="E4" s="15">
        <v>137</v>
      </c>
      <c r="F4" s="15">
        <v>122</v>
      </c>
      <c r="G4" s="15">
        <v>761</v>
      </c>
      <c r="H4" s="13">
        <v>65.965834428383701</v>
      </c>
      <c r="I4" s="13">
        <v>18.002628120893561</v>
      </c>
      <c r="J4" s="13">
        <v>16.031537450722734</v>
      </c>
      <c r="K4"/>
      <c r="L4"/>
      <c r="M4"/>
      <c r="N4"/>
      <c r="O4"/>
      <c r="P4"/>
      <c r="Q4"/>
      <c r="R4"/>
      <c r="S4"/>
      <c r="T4"/>
    </row>
    <row r="5" spans="1:20" s="14" customFormat="1">
      <c r="A5"/>
      <c r="B5"/>
      <c r="C5" s="19" t="s">
        <v>9</v>
      </c>
      <c r="D5" s="15">
        <v>628</v>
      </c>
      <c r="E5" s="15">
        <v>156</v>
      </c>
      <c r="F5" s="15">
        <v>232</v>
      </c>
      <c r="G5" s="15">
        <v>1016</v>
      </c>
      <c r="H5" s="13">
        <v>42.016806722689076</v>
      </c>
      <c r="I5" s="13">
        <v>26.050420168067227</v>
      </c>
      <c r="J5" s="13">
        <v>31.932773109243698</v>
      </c>
      <c r="K5"/>
      <c r="L5"/>
      <c r="M5"/>
      <c r="N5"/>
      <c r="O5"/>
      <c r="P5"/>
      <c r="Q5"/>
      <c r="R5"/>
      <c r="S5"/>
      <c r="T5"/>
    </row>
    <row r="6" spans="1:20" s="20" customFormat="1">
      <c r="A6"/>
      <c r="B6"/>
      <c r="C6" s="21" t="s">
        <v>10</v>
      </c>
      <c r="D6" s="20">
        <v>699</v>
      </c>
      <c r="E6" s="20">
        <v>182</v>
      </c>
      <c r="F6" s="20">
        <v>206</v>
      </c>
      <c r="G6" s="20">
        <v>1087</v>
      </c>
      <c r="H6" s="13">
        <v>64.305427782888685</v>
      </c>
      <c r="I6" s="13">
        <v>16.743330266789329</v>
      </c>
      <c r="J6" s="13">
        <v>18.951241950321986</v>
      </c>
      <c r="K6"/>
      <c r="L6"/>
      <c r="M6"/>
      <c r="N6"/>
      <c r="O6"/>
      <c r="P6"/>
      <c r="Q6"/>
      <c r="R6"/>
      <c r="S6"/>
      <c r="T6"/>
    </row>
    <row r="7" spans="1:20" s="20" customFormat="1">
      <c r="A7"/>
      <c r="B7"/>
      <c r="C7" s="21" t="s">
        <v>119</v>
      </c>
      <c r="D7" s="20">
        <v>734</v>
      </c>
      <c r="E7" s="20">
        <v>167</v>
      </c>
      <c r="F7" s="20">
        <v>190</v>
      </c>
      <c r="G7" s="20">
        <v>1091</v>
      </c>
      <c r="H7" s="13">
        <v>67.277726856095327</v>
      </c>
      <c r="I7" s="13">
        <v>15.307057745187901</v>
      </c>
      <c r="J7" s="13">
        <v>17.415215398716775</v>
      </c>
      <c r="K7"/>
      <c r="L7"/>
      <c r="M7"/>
      <c r="N7"/>
      <c r="O7"/>
      <c r="P7"/>
      <c r="Q7"/>
      <c r="R7"/>
      <c r="S7"/>
      <c r="T7"/>
    </row>
    <row r="9" spans="1:20" s="3" customFormat="1">
      <c r="A9"/>
      <c r="B9"/>
      <c r="C9" s="2" t="s">
        <v>72</v>
      </c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</row>
    <row r="10" spans="1:20" s="14" customFormat="1">
      <c r="A10"/>
      <c r="B10"/>
      <c r="C10" s="19" t="s">
        <v>7</v>
      </c>
      <c r="D10" s="15">
        <v>180</v>
      </c>
      <c r="E10" s="15">
        <v>24</v>
      </c>
      <c r="F10" s="15">
        <v>19</v>
      </c>
      <c r="G10" s="15">
        <v>223</v>
      </c>
      <c r="H10" s="13">
        <v>80.717488789237663</v>
      </c>
      <c r="I10" s="13">
        <v>10.762331838565023</v>
      </c>
      <c r="J10" s="13">
        <v>8.52017937219731</v>
      </c>
      <c r="K10"/>
      <c r="L10"/>
      <c r="M10"/>
      <c r="N10"/>
      <c r="O10"/>
      <c r="P10"/>
      <c r="Q10"/>
      <c r="R10"/>
      <c r="S10"/>
      <c r="T10"/>
    </row>
    <row r="11" spans="1:20" s="14" customFormat="1">
      <c r="A11"/>
      <c r="B11"/>
      <c r="C11" s="19" t="s">
        <v>8</v>
      </c>
      <c r="D11" s="15">
        <v>250</v>
      </c>
      <c r="E11" s="15">
        <v>34</v>
      </c>
      <c r="F11" s="15">
        <v>28</v>
      </c>
      <c r="G11" s="15">
        <v>312</v>
      </c>
      <c r="H11" s="13">
        <v>80.128205128205124</v>
      </c>
      <c r="I11" s="13">
        <v>10.897435897435898</v>
      </c>
      <c r="J11" s="13">
        <v>8.9743589743589745</v>
      </c>
      <c r="K11"/>
      <c r="L11"/>
      <c r="M11"/>
      <c r="N11"/>
      <c r="O11"/>
      <c r="P11"/>
      <c r="Q11"/>
      <c r="R11"/>
      <c r="S11"/>
      <c r="T11"/>
    </row>
    <row r="12" spans="1:20" s="14" customFormat="1">
      <c r="A12"/>
      <c r="B12"/>
      <c r="C12" s="19" t="s">
        <v>9</v>
      </c>
      <c r="D12" s="15">
        <v>305</v>
      </c>
      <c r="E12" s="15">
        <v>47</v>
      </c>
      <c r="F12" s="15">
        <v>47</v>
      </c>
      <c r="G12" s="15">
        <v>399</v>
      </c>
      <c r="H12" s="13">
        <v>76.441102756892235</v>
      </c>
      <c r="I12" s="13">
        <v>11.779448621553884</v>
      </c>
      <c r="J12" s="13">
        <v>11.779448621553884</v>
      </c>
      <c r="K12"/>
      <c r="L12"/>
      <c r="M12"/>
      <c r="N12"/>
      <c r="O12"/>
      <c r="P12"/>
      <c r="Q12"/>
      <c r="R12"/>
      <c r="S12"/>
      <c r="T12"/>
    </row>
    <row r="13" spans="1:20" s="14" customFormat="1">
      <c r="A13"/>
      <c r="B13"/>
      <c r="C13" s="19" t="s">
        <v>10</v>
      </c>
      <c r="D13" s="15">
        <v>297</v>
      </c>
      <c r="E13" s="15">
        <v>57</v>
      </c>
      <c r="F13" s="15">
        <v>49</v>
      </c>
      <c r="G13" s="15">
        <v>403</v>
      </c>
      <c r="H13" s="13">
        <v>73.697270471464023</v>
      </c>
      <c r="I13" s="13">
        <v>14.143920595533499</v>
      </c>
      <c r="J13" s="13">
        <v>12.158808933002481</v>
      </c>
      <c r="K13"/>
      <c r="L13"/>
      <c r="M13"/>
      <c r="N13"/>
      <c r="O13"/>
      <c r="P13"/>
      <c r="Q13"/>
      <c r="R13"/>
      <c r="S13"/>
      <c r="T13"/>
    </row>
    <row r="14" spans="1:20" s="14" customFormat="1">
      <c r="A14"/>
      <c r="B14"/>
      <c r="C14" s="19" t="s">
        <v>119</v>
      </c>
      <c r="D14" s="15">
        <v>317</v>
      </c>
      <c r="E14" s="15">
        <v>44</v>
      </c>
      <c r="F14" s="15">
        <v>41</v>
      </c>
      <c r="G14" s="15">
        <v>402</v>
      </c>
      <c r="H14" s="13">
        <v>78.855721393034827</v>
      </c>
      <c r="I14" s="13">
        <v>10.945273631840797</v>
      </c>
      <c r="J14" s="13">
        <v>10.199004975124378</v>
      </c>
      <c r="K14"/>
      <c r="L14"/>
      <c r="M14"/>
      <c r="N14"/>
      <c r="O14"/>
      <c r="P14"/>
      <c r="Q14"/>
      <c r="R14"/>
      <c r="S14"/>
      <c r="T14"/>
    </row>
    <row r="16" spans="1:20">
      <c r="C16" s="28" t="s">
        <v>43</v>
      </c>
      <c r="D16" s="26">
        <f>SUM(D3,D10)</f>
        <v>528</v>
      </c>
      <c r="E16" s="26">
        <f>SUM(E3,E10)</f>
        <v>97</v>
      </c>
      <c r="F16" s="26">
        <f>SUM(F3,F10)</f>
        <v>77</v>
      </c>
      <c r="G16" s="26">
        <f>SUM(G3,G10)</f>
        <v>702</v>
      </c>
      <c r="H16" s="58">
        <f>(D16*100)/G16</f>
        <v>75.213675213675216</v>
      </c>
      <c r="I16" s="58">
        <f>(E16*100)/G16</f>
        <v>13.817663817663817</v>
      </c>
      <c r="J16" s="58">
        <f>(F16*100)/G16</f>
        <v>10.968660968660968</v>
      </c>
    </row>
    <row r="17" spans="3:10">
      <c r="C17" s="28" t="s">
        <v>44</v>
      </c>
      <c r="D17" s="26">
        <f>SUM(D4,D11)</f>
        <v>752</v>
      </c>
      <c r="E17" s="26">
        <f t="shared" ref="E17:G19" si="0">SUM(E4,E11)</f>
        <v>171</v>
      </c>
      <c r="F17" s="26">
        <f t="shared" si="0"/>
        <v>150</v>
      </c>
      <c r="G17" s="26">
        <f t="shared" si="0"/>
        <v>1073</v>
      </c>
      <c r="H17" s="58">
        <f>(D17*100)/G17</f>
        <v>70.083876980428698</v>
      </c>
      <c r="I17" s="58">
        <f>(E17*100)/G17</f>
        <v>15.936626281453867</v>
      </c>
      <c r="J17" s="58">
        <f>(F17*100)/G17</f>
        <v>13.979496738117428</v>
      </c>
    </row>
    <row r="18" spans="3:10">
      <c r="C18" s="28" t="s">
        <v>45</v>
      </c>
      <c r="D18" s="26">
        <f>SUM(D5,D12)</f>
        <v>933</v>
      </c>
      <c r="E18" s="26">
        <f t="shared" si="0"/>
        <v>203</v>
      </c>
      <c r="F18" s="26">
        <f t="shared" si="0"/>
        <v>279</v>
      </c>
      <c r="G18" s="26">
        <f t="shared" si="0"/>
        <v>1415</v>
      </c>
      <c r="H18" s="58">
        <f>(D18*100)/G18</f>
        <v>65.936395759717314</v>
      </c>
      <c r="I18" s="58">
        <f>(E18*100)/G18</f>
        <v>14.346289752650177</v>
      </c>
      <c r="J18" s="58">
        <f>(F18*100)/G18</f>
        <v>19.71731448763251</v>
      </c>
    </row>
    <row r="19" spans="3:10">
      <c r="C19" s="57" t="s">
        <v>46</v>
      </c>
      <c r="D19" s="57">
        <f>SUM(D6,D13)</f>
        <v>996</v>
      </c>
      <c r="E19" s="57">
        <f t="shared" si="0"/>
        <v>239</v>
      </c>
      <c r="F19" s="57">
        <f t="shared" si="0"/>
        <v>255</v>
      </c>
      <c r="G19" s="57">
        <f t="shared" si="0"/>
        <v>1490</v>
      </c>
      <c r="H19" s="58">
        <f>(D19*100)/G19</f>
        <v>66.845637583892611</v>
      </c>
      <c r="I19" s="58">
        <f>(E19*100)/G19</f>
        <v>16.040268456375838</v>
      </c>
      <c r="J19" s="58">
        <f>(F19*100)/G19</f>
        <v>17.114093959731544</v>
      </c>
    </row>
    <row r="20" spans="3:10">
      <c r="C20" s="57" t="s">
        <v>130</v>
      </c>
      <c r="D20" s="57">
        <f>SUM(D7,D14)</f>
        <v>1051</v>
      </c>
      <c r="E20" s="57">
        <f>SUM(E7,E14)</f>
        <v>211</v>
      </c>
      <c r="F20" s="57">
        <f>SUM(F7,F14)</f>
        <v>231</v>
      </c>
      <c r="G20" s="57">
        <f>SUM(G7,G14)</f>
        <v>1493</v>
      </c>
      <c r="H20" s="58">
        <f>(D20*100)/G20</f>
        <v>70.395177494976551</v>
      </c>
      <c r="I20" s="58">
        <f>(E20*100)/G20</f>
        <v>14.132618888144675</v>
      </c>
      <c r="J20" s="58">
        <f>(F20*100)/G20</f>
        <v>15.472203616878767</v>
      </c>
    </row>
    <row r="22" spans="3:10">
      <c r="C22" s="28"/>
      <c r="D22" s="26"/>
      <c r="E22" s="26"/>
      <c r="F22" s="26"/>
      <c r="G22" s="26"/>
      <c r="H22" s="27"/>
      <c r="I22" s="27"/>
      <c r="J22" s="27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"/>
  <sheetViews>
    <sheetView zoomScale="70" zoomScaleNormal="70" zoomScalePageLayoutView="70" workbookViewId="0">
      <selection activeCell="C28" activeCellId="3" sqref="C7:J7 C14:J14 C21:J21 C28:J28"/>
    </sheetView>
  </sheetViews>
  <sheetFormatPr baseColWidth="10" defaultColWidth="11.5" defaultRowHeight="14" x14ac:dyDescent="0"/>
  <cols>
    <col min="3" max="3" width="79.83203125" bestFit="1" customWidth="1"/>
  </cols>
  <sheetData>
    <row r="1" spans="1:21" ht="15">
      <c r="D1" s="7" t="s">
        <v>2</v>
      </c>
      <c r="E1" s="7" t="s">
        <v>1</v>
      </c>
      <c r="F1" s="7" t="s">
        <v>0</v>
      </c>
      <c r="G1" s="7" t="s">
        <v>3</v>
      </c>
      <c r="H1" s="8" t="s">
        <v>4</v>
      </c>
      <c r="I1" s="8" t="s">
        <v>5</v>
      </c>
      <c r="J1" s="8" t="s">
        <v>6</v>
      </c>
    </row>
    <row r="2" spans="1:21" s="3" customFormat="1">
      <c r="A2"/>
      <c r="B2"/>
      <c r="C2" s="2" t="s">
        <v>68</v>
      </c>
      <c r="D2"/>
      <c r="E2"/>
      <c r="F2"/>
      <c r="G2"/>
      <c r="H2"/>
      <c r="I2"/>
      <c r="J2"/>
    </row>
    <row r="3" spans="1:21" s="14" customFormat="1">
      <c r="A3"/>
      <c r="B3"/>
      <c r="C3" s="19" t="s">
        <v>7</v>
      </c>
      <c r="D3" s="15">
        <v>54</v>
      </c>
      <c r="E3" s="15">
        <v>51</v>
      </c>
      <c r="F3" s="15">
        <v>31</v>
      </c>
      <c r="G3" s="15">
        <v>136</v>
      </c>
      <c r="H3" s="13">
        <v>39.705882352941174</v>
      </c>
      <c r="I3" s="13">
        <v>37.5</v>
      </c>
      <c r="J3" s="13">
        <v>22.794117647058822</v>
      </c>
      <c r="K3"/>
      <c r="L3"/>
      <c r="M3"/>
      <c r="N3"/>
      <c r="O3"/>
      <c r="P3"/>
      <c r="Q3"/>
      <c r="R3"/>
      <c r="S3"/>
      <c r="T3"/>
      <c r="U3"/>
    </row>
    <row r="4" spans="1:21" s="14" customFormat="1">
      <c r="A4"/>
      <c r="B4"/>
      <c r="C4" s="19" t="s">
        <v>8</v>
      </c>
      <c r="D4" s="15">
        <v>69</v>
      </c>
      <c r="E4" s="15">
        <v>68</v>
      </c>
      <c r="F4" s="15">
        <v>48</v>
      </c>
      <c r="G4" s="15">
        <v>185</v>
      </c>
      <c r="H4" s="13">
        <v>37.297297297297298</v>
      </c>
      <c r="I4" s="13">
        <v>36.756756756756758</v>
      </c>
      <c r="J4" s="13">
        <v>25.945945945945947</v>
      </c>
      <c r="K4"/>
      <c r="L4"/>
      <c r="M4"/>
      <c r="N4"/>
      <c r="O4"/>
      <c r="P4"/>
      <c r="Q4"/>
      <c r="R4"/>
      <c r="S4"/>
      <c r="T4"/>
      <c r="U4"/>
    </row>
    <row r="5" spans="1:21" s="14" customFormat="1">
      <c r="A5"/>
      <c r="B5"/>
      <c r="C5" s="19" t="s">
        <v>9</v>
      </c>
      <c r="D5" s="15">
        <v>70</v>
      </c>
      <c r="E5" s="15">
        <v>85</v>
      </c>
      <c r="F5" s="15">
        <v>58</v>
      </c>
      <c r="G5" s="15">
        <v>213</v>
      </c>
      <c r="H5" s="13">
        <v>32.863849765258216</v>
      </c>
      <c r="I5" s="13">
        <v>39.906103286384976</v>
      </c>
      <c r="J5" s="13">
        <v>27.230046948356808</v>
      </c>
      <c r="K5"/>
      <c r="L5"/>
      <c r="M5"/>
      <c r="N5"/>
      <c r="O5"/>
      <c r="P5"/>
      <c r="Q5"/>
      <c r="R5"/>
      <c r="S5"/>
      <c r="T5"/>
      <c r="U5"/>
    </row>
    <row r="6" spans="1:21" s="14" customFormat="1">
      <c r="A6"/>
      <c r="B6"/>
      <c r="C6" s="19" t="s">
        <v>10</v>
      </c>
      <c r="D6" s="15">
        <v>83</v>
      </c>
      <c r="E6" s="15">
        <v>90</v>
      </c>
      <c r="F6" s="15">
        <v>65</v>
      </c>
      <c r="G6" s="15">
        <v>238</v>
      </c>
      <c r="H6" s="13">
        <v>34.87394957983193</v>
      </c>
      <c r="I6" s="13">
        <v>37.815126050420169</v>
      </c>
      <c r="J6" s="13">
        <v>27.310924369747898</v>
      </c>
      <c r="K6"/>
      <c r="L6"/>
      <c r="M6"/>
      <c r="N6"/>
      <c r="O6"/>
      <c r="P6"/>
      <c r="Q6"/>
      <c r="R6"/>
      <c r="S6"/>
      <c r="T6"/>
      <c r="U6"/>
    </row>
    <row r="7" spans="1:21" s="14" customFormat="1">
      <c r="A7"/>
      <c r="B7"/>
      <c r="C7" s="19" t="s">
        <v>119</v>
      </c>
      <c r="D7" s="15">
        <v>98</v>
      </c>
      <c r="E7" s="15">
        <v>87</v>
      </c>
      <c r="F7" s="15">
        <v>43</v>
      </c>
      <c r="G7" s="15">
        <v>228</v>
      </c>
      <c r="H7" s="13">
        <v>42.982456140350877</v>
      </c>
      <c r="I7" s="13">
        <v>38.157894736842103</v>
      </c>
      <c r="J7" s="13">
        <v>18.859649122807017</v>
      </c>
      <c r="K7"/>
      <c r="L7"/>
      <c r="M7"/>
      <c r="N7"/>
      <c r="O7"/>
      <c r="P7"/>
      <c r="Q7"/>
      <c r="R7"/>
      <c r="S7"/>
      <c r="T7"/>
      <c r="U7"/>
    </row>
    <row r="9" spans="1:21">
      <c r="C9" s="2" t="s">
        <v>69</v>
      </c>
    </row>
    <row r="10" spans="1:21" s="3" customFormat="1">
      <c r="A10"/>
      <c r="B10"/>
      <c r="C10" s="19" t="s">
        <v>7</v>
      </c>
      <c r="D10" s="15">
        <v>160</v>
      </c>
      <c r="E10" s="15">
        <v>43</v>
      </c>
      <c r="F10" s="15">
        <v>71</v>
      </c>
      <c r="G10" s="15">
        <v>274</v>
      </c>
      <c r="H10" s="13">
        <v>58.394160583941606</v>
      </c>
      <c r="I10" s="13">
        <v>15.693430656934307</v>
      </c>
      <c r="J10" s="13">
        <v>25.912408759124087</v>
      </c>
      <c r="K10"/>
      <c r="L10"/>
      <c r="M10"/>
      <c r="N10"/>
      <c r="O10"/>
      <c r="P10"/>
      <c r="Q10"/>
      <c r="R10"/>
      <c r="S10"/>
      <c r="T10"/>
      <c r="U10"/>
    </row>
    <row r="11" spans="1:21" s="14" customFormat="1">
      <c r="A11"/>
      <c r="B11"/>
      <c r="C11" s="19" t="s">
        <v>8</v>
      </c>
      <c r="D11" s="15">
        <v>199</v>
      </c>
      <c r="E11" s="15">
        <v>64</v>
      </c>
      <c r="F11" s="15">
        <v>81</v>
      </c>
      <c r="G11" s="15">
        <v>344</v>
      </c>
      <c r="H11" s="13">
        <v>57.848837209302324</v>
      </c>
      <c r="I11" s="13">
        <v>18.604651162790699</v>
      </c>
      <c r="J11" s="13">
        <v>23.546511627906977</v>
      </c>
      <c r="K11"/>
      <c r="L11"/>
      <c r="M11"/>
      <c r="N11"/>
      <c r="O11"/>
      <c r="P11"/>
      <c r="Q11"/>
      <c r="R11"/>
      <c r="S11"/>
      <c r="T11"/>
      <c r="U11"/>
    </row>
    <row r="12" spans="1:21" s="14" customFormat="1">
      <c r="A12"/>
      <c r="B12"/>
      <c r="C12" s="19" t="s">
        <v>9</v>
      </c>
      <c r="D12" s="15">
        <v>231</v>
      </c>
      <c r="E12" s="15">
        <v>77</v>
      </c>
      <c r="F12" s="15">
        <v>75</v>
      </c>
      <c r="G12" s="15">
        <v>383</v>
      </c>
      <c r="H12" s="13">
        <v>60.313315926892948</v>
      </c>
      <c r="I12" s="13">
        <v>20.104438642297652</v>
      </c>
      <c r="J12" s="13">
        <v>19.582245430809401</v>
      </c>
      <c r="K12"/>
      <c r="L12"/>
      <c r="M12"/>
      <c r="N12"/>
      <c r="O12"/>
      <c r="P12"/>
      <c r="Q12"/>
      <c r="R12"/>
      <c r="S12"/>
      <c r="T12"/>
      <c r="U12"/>
    </row>
    <row r="13" spans="1:21" s="14" customFormat="1">
      <c r="A13"/>
      <c r="B13"/>
      <c r="C13" s="19" t="s">
        <v>10</v>
      </c>
      <c r="D13" s="15">
        <v>236</v>
      </c>
      <c r="E13" s="15">
        <v>77</v>
      </c>
      <c r="F13" s="15">
        <v>69</v>
      </c>
      <c r="G13" s="15">
        <v>382</v>
      </c>
      <c r="H13" s="13">
        <v>61.780104712041883</v>
      </c>
      <c r="I13" s="13">
        <v>20.157068062827225</v>
      </c>
      <c r="J13" s="13">
        <v>18.062827225130889</v>
      </c>
      <c r="K13"/>
      <c r="L13"/>
      <c r="M13"/>
      <c r="N13"/>
      <c r="O13"/>
      <c r="P13"/>
      <c r="Q13"/>
      <c r="R13"/>
      <c r="S13"/>
      <c r="T13"/>
      <c r="U13"/>
    </row>
    <row r="14" spans="1:21" s="14" customFormat="1">
      <c r="A14"/>
      <c r="B14"/>
      <c r="C14" s="19" t="s">
        <v>119</v>
      </c>
      <c r="D14" s="15">
        <v>241</v>
      </c>
      <c r="E14" s="15">
        <v>71</v>
      </c>
      <c r="F14" s="15">
        <v>61</v>
      </c>
      <c r="G14" s="15">
        <v>373</v>
      </c>
      <c r="H14" s="13">
        <v>64.611260053619304</v>
      </c>
      <c r="I14" s="13">
        <v>19.034852546916891</v>
      </c>
      <c r="J14" s="13">
        <v>16.353887399463808</v>
      </c>
      <c r="K14"/>
      <c r="L14"/>
      <c r="M14"/>
      <c r="N14"/>
      <c r="O14"/>
      <c r="P14"/>
      <c r="Q14"/>
      <c r="R14"/>
      <c r="S14"/>
      <c r="T14"/>
      <c r="U14"/>
    </row>
    <row r="15" spans="1:21" s="14" customFormat="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 s="3" customFormat="1">
      <c r="A16"/>
      <c r="B16"/>
      <c r="C16" s="2" t="s">
        <v>71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 s="14" customFormat="1">
      <c r="A17"/>
      <c r="B17"/>
      <c r="C17" s="19" t="s">
        <v>7</v>
      </c>
      <c r="D17" s="15">
        <v>147</v>
      </c>
      <c r="E17" s="15">
        <v>37</v>
      </c>
      <c r="F17" s="15">
        <v>100</v>
      </c>
      <c r="G17" s="15">
        <v>284</v>
      </c>
      <c r="H17" s="13">
        <v>51.760563380281688</v>
      </c>
      <c r="I17" s="13">
        <v>13.028169014084508</v>
      </c>
      <c r="J17" s="13">
        <v>35.2112676056338</v>
      </c>
      <c r="K17"/>
      <c r="L17"/>
      <c r="M17"/>
      <c r="N17"/>
      <c r="O17"/>
      <c r="P17"/>
      <c r="Q17"/>
      <c r="R17"/>
      <c r="S17"/>
      <c r="T17"/>
      <c r="U17"/>
    </row>
    <row r="18" spans="1:21" s="14" customFormat="1">
      <c r="A18"/>
      <c r="B18"/>
      <c r="C18" s="19" t="s">
        <v>8</v>
      </c>
      <c r="D18" s="15">
        <v>153</v>
      </c>
      <c r="E18" s="15">
        <v>49</v>
      </c>
      <c r="F18" s="15">
        <v>105</v>
      </c>
      <c r="G18" s="15">
        <v>307</v>
      </c>
      <c r="H18" s="13">
        <v>49.837133550488602</v>
      </c>
      <c r="I18" s="13">
        <v>15.960912052117264</v>
      </c>
      <c r="J18" s="13">
        <v>34.20195439739414</v>
      </c>
      <c r="K18"/>
      <c r="L18"/>
      <c r="M18"/>
      <c r="N18"/>
      <c r="O18"/>
      <c r="P18"/>
      <c r="Q18"/>
      <c r="R18"/>
      <c r="S18"/>
      <c r="T18"/>
      <c r="U18"/>
    </row>
    <row r="19" spans="1:21" s="14" customFormat="1">
      <c r="A19"/>
      <c r="B19"/>
      <c r="C19" s="19" t="s">
        <v>9</v>
      </c>
      <c r="D19" s="15">
        <v>154</v>
      </c>
      <c r="E19" s="15">
        <v>52</v>
      </c>
      <c r="F19" s="15">
        <v>97</v>
      </c>
      <c r="G19" s="15">
        <v>303</v>
      </c>
      <c r="H19" s="13">
        <v>50.825082508250823</v>
      </c>
      <c r="I19" s="13">
        <v>17.161716171617162</v>
      </c>
      <c r="J19" s="13">
        <v>32.013201320132012</v>
      </c>
      <c r="K19"/>
      <c r="L19"/>
      <c r="M19"/>
      <c r="N19"/>
      <c r="O19"/>
      <c r="P19"/>
      <c r="Q19"/>
      <c r="R19"/>
      <c r="S19"/>
      <c r="T19"/>
      <c r="U19"/>
    </row>
    <row r="20" spans="1:21" s="14" customFormat="1">
      <c r="A20"/>
      <c r="B20"/>
      <c r="C20" s="19" t="s">
        <v>10</v>
      </c>
      <c r="D20" s="15">
        <v>157</v>
      </c>
      <c r="E20" s="15">
        <v>54</v>
      </c>
      <c r="F20" s="15">
        <v>60</v>
      </c>
      <c r="G20" s="15">
        <v>271</v>
      </c>
      <c r="H20" s="13">
        <v>57.933579335793361</v>
      </c>
      <c r="I20" s="13">
        <v>19.926199261992618</v>
      </c>
      <c r="J20" s="13">
        <v>22.140221402214021</v>
      </c>
      <c r="K20"/>
      <c r="L20"/>
      <c r="M20"/>
      <c r="N20"/>
      <c r="O20"/>
      <c r="P20"/>
      <c r="Q20"/>
      <c r="R20"/>
      <c r="S20"/>
      <c r="T20"/>
      <c r="U20"/>
    </row>
    <row r="21" spans="1:21" s="14" customFormat="1">
      <c r="A21"/>
      <c r="B21"/>
      <c r="C21" s="19" t="s">
        <v>119</v>
      </c>
      <c r="D21" s="15">
        <v>148</v>
      </c>
      <c r="E21" s="15">
        <v>61</v>
      </c>
      <c r="F21" s="15">
        <v>54</v>
      </c>
      <c r="G21" s="15">
        <v>263</v>
      </c>
      <c r="H21" s="13">
        <v>56.273764258555133</v>
      </c>
      <c r="I21" s="13">
        <v>23.193916349809886</v>
      </c>
      <c r="J21" s="13">
        <v>20.532319391634982</v>
      </c>
      <c r="K21"/>
      <c r="L21"/>
      <c r="M21"/>
      <c r="N21"/>
      <c r="O21"/>
      <c r="P21"/>
      <c r="Q21"/>
      <c r="R21"/>
      <c r="S21"/>
      <c r="T21"/>
      <c r="U21"/>
    </row>
    <row r="23" spans="1:21" s="3" customFormat="1">
      <c r="A23"/>
      <c r="B23"/>
      <c r="C23" s="2" t="s">
        <v>76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 s="14" customFormat="1">
      <c r="A24"/>
      <c r="B24"/>
      <c r="C24" s="19" t="s">
        <v>7</v>
      </c>
      <c r="D24" s="15">
        <v>102</v>
      </c>
      <c r="E24" s="15">
        <v>45</v>
      </c>
      <c r="F24" s="15">
        <v>23</v>
      </c>
      <c r="G24" s="15">
        <v>170</v>
      </c>
      <c r="H24" s="13">
        <v>60</v>
      </c>
      <c r="I24" s="13">
        <v>26.470588235294116</v>
      </c>
      <c r="J24" s="13">
        <v>13.529411764705882</v>
      </c>
      <c r="K24"/>
      <c r="L24"/>
      <c r="M24"/>
      <c r="N24"/>
      <c r="O24"/>
      <c r="P24"/>
      <c r="Q24"/>
      <c r="R24"/>
      <c r="S24"/>
      <c r="T24"/>
      <c r="U24"/>
    </row>
    <row r="25" spans="1:21" s="14" customFormat="1">
      <c r="A25"/>
      <c r="B25"/>
      <c r="C25" s="19" t="s">
        <v>8</v>
      </c>
      <c r="D25" s="15">
        <v>134</v>
      </c>
      <c r="E25" s="15">
        <v>78</v>
      </c>
      <c r="F25" s="15">
        <v>29</v>
      </c>
      <c r="G25" s="15">
        <v>241</v>
      </c>
      <c r="H25" s="13">
        <v>55.601659751037346</v>
      </c>
      <c r="I25" s="13">
        <v>32.365145228215766</v>
      </c>
      <c r="J25" s="13">
        <v>12.033195020746888</v>
      </c>
      <c r="K25"/>
      <c r="L25"/>
      <c r="M25"/>
      <c r="N25"/>
      <c r="O25"/>
      <c r="P25"/>
      <c r="Q25"/>
      <c r="R25"/>
      <c r="S25"/>
      <c r="T25"/>
      <c r="U25"/>
    </row>
    <row r="26" spans="1:21" s="14" customFormat="1">
      <c r="A26"/>
      <c r="B26"/>
      <c r="C26" s="19" t="s">
        <v>9</v>
      </c>
      <c r="D26" s="15">
        <v>163</v>
      </c>
      <c r="E26" s="15">
        <v>78</v>
      </c>
      <c r="F26" s="15">
        <v>43</v>
      </c>
      <c r="G26" s="15">
        <v>284</v>
      </c>
      <c r="H26" s="13">
        <v>57.394366197183096</v>
      </c>
      <c r="I26" s="13">
        <v>27.464788732394368</v>
      </c>
      <c r="J26" s="13">
        <v>15.140845070422536</v>
      </c>
      <c r="K26"/>
      <c r="L26"/>
      <c r="M26"/>
      <c r="N26"/>
      <c r="O26"/>
      <c r="P26"/>
      <c r="Q26"/>
      <c r="R26"/>
      <c r="S26"/>
      <c r="T26"/>
      <c r="U26"/>
    </row>
    <row r="27" spans="1:21" s="14" customFormat="1">
      <c r="A27"/>
      <c r="B27"/>
      <c r="C27" s="19" t="s">
        <v>10</v>
      </c>
      <c r="D27" s="15">
        <v>164</v>
      </c>
      <c r="E27" s="15">
        <v>81</v>
      </c>
      <c r="F27" s="15">
        <v>35</v>
      </c>
      <c r="G27" s="15">
        <v>280</v>
      </c>
      <c r="H27" s="13">
        <v>58.571428571428569</v>
      </c>
      <c r="I27" s="13">
        <v>28.928571428571427</v>
      </c>
      <c r="J27" s="13">
        <v>12.5</v>
      </c>
      <c r="K27"/>
      <c r="L27"/>
      <c r="M27"/>
      <c r="N27"/>
      <c r="O27"/>
      <c r="P27"/>
      <c r="Q27"/>
      <c r="R27"/>
      <c r="S27"/>
      <c r="T27"/>
      <c r="U27"/>
    </row>
    <row r="28" spans="1:21" s="14" customFormat="1">
      <c r="A28"/>
      <c r="B28"/>
      <c r="C28" s="19" t="s">
        <v>119</v>
      </c>
      <c r="D28" s="15">
        <v>153</v>
      </c>
      <c r="E28" s="15">
        <v>68</v>
      </c>
      <c r="F28" s="15">
        <v>42</v>
      </c>
      <c r="G28" s="15">
        <v>263</v>
      </c>
      <c r="H28" s="13">
        <v>58.174904942965782</v>
      </c>
      <c r="I28" s="13">
        <v>25.85551330798479</v>
      </c>
      <c r="J28" s="13">
        <v>15.96958174904943</v>
      </c>
      <c r="K28"/>
      <c r="L28"/>
      <c r="M28"/>
      <c r="N28"/>
      <c r="O28"/>
      <c r="P28"/>
      <c r="Q28"/>
      <c r="R28"/>
      <c r="S28"/>
      <c r="T28"/>
      <c r="U28"/>
    </row>
    <row r="30" spans="1:21">
      <c r="C30" s="28" t="s">
        <v>47</v>
      </c>
      <c r="D30" s="26">
        <f>SUM(D3,D10,D17,D24)</f>
        <v>463</v>
      </c>
      <c r="E30" s="26">
        <f>SUM(E3,E10,E17,E24)</f>
        <v>176</v>
      </c>
      <c r="F30" s="26">
        <f>SUM(F3,F10,F17,F24)</f>
        <v>225</v>
      </c>
      <c r="G30" s="26">
        <f>SUM(G3,G10,G17,G24)</f>
        <v>864</v>
      </c>
      <c r="H30" s="27">
        <f>(D30*100)/G30</f>
        <v>53.587962962962962</v>
      </c>
      <c r="I30" s="27">
        <f>(E30*100)/G30</f>
        <v>20.37037037037037</v>
      </c>
      <c r="J30" s="27">
        <f>(F30*100)/G30</f>
        <v>26.041666666666668</v>
      </c>
    </row>
    <row r="31" spans="1:21">
      <c r="C31" s="28" t="s">
        <v>48</v>
      </c>
      <c r="D31" s="26">
        <f>SUM(D4,D11,D18,D25)</f>
        <v>555</v>
      </c>
      <c r="E31" s="26">
        <f t="shared" ref="E31:G34" si="0">SUM(E4,E11,E18,E25)</f>
        <v>259</v>
      </c>
      <c r="F31" s="26">
        <f t="shared" si="0"/>
        <v>263</v>
      </c>
      <c r="G31" s="26">
        <f t="shared" si="0"/>
        <v>1077</v>
      </c>
      <c r="H31" s="27">
        <f>(D31*100)/G31</f>
        <v>51.532033426183844</v>
      </c>
      <c r="I31" s="27">
        <f>(E31*100)/G31</f>
        <v>24.048282265552462</v>
      </c>
      <c r="J31" s="27">
        <f>(F31*100)/G31</f>
        <v>24.419684308263694</v>
      </c>
    </row>
    <row r="32" spans="1:21">
      <c r="C32" s="28" t="s">
        <v>49</v>
      </c>
      <c r="D32" s="26">
        <f>SUM(D5,D12,D19,D26)</f>
        <v>618</v>
      </c>
      <c r="E32" s="26">
        <f t="shared" si="0"/>
        <v>292</v>
      </c>
      <c r="F32" s="26">
        <f t="shared" si="0"/>
        <v>273</v>
      </c>
      <c r="G32" s="26">
        <f t="shared" si="0"/>
        <v>1183</v>
      </c>
      <c r="H32" s="27">
        <f>(D32*100)/G32</f>
        <v>52.240067624683007</v>
      </c>
      <c r="I32" s="27">
        <f>(E32*100)/G32</f>
        <v>24.683009298393912</v>
      </c>
      <c r="J32" s="27">
        <f>(F32*100)/G32</f>
        <v>23.076923076923077</v>
      </c>
    </row>
    <row r="33" spans="3:10">
      <c r="C33" s="28" t="s">
        <v>50</v>
      </c>
      <c r="D33" s="26">
        <f>SUM(D6,D13,D20,D27)</f>
        <v>640</v>
      </c>
      <c r="E33" s="26">
        <f t="shared" si="0"/>
        <v>302</v>
      </c>
      <c r="F33" s="26">
        <f t="shared" si="0"/>
        <v>229</v>
      </c>
      <c r="G33" s="26">
        <f t="shared" si="0"/>
        <v>1171</v>
      </c>
      <c r="H33" s="27">
        <f>(D33*100)/G33</f>
        <v>54.654141759180185</v>
      </c>
      <c r="I33" s="27">
        <f>(E33*100)/G33</f>
        <v>25.789923142613151</v>
      </c>
      <c r="J33" s="27">
        <f>(F33*100)/G33</f>
        <v>19.55593509820666</v>
      </c>
    </row>
    <row r="34" spans="3:10">
      <c r="C34" s="28" t="s">
        <v>131</v>
      </c>
      <c r="D34" s="26">
        <f>SUM(D7,D14,D21,D28)</f>
        <v>640</v>
      </c>
      <c r="E34" s="26">
        <f t="shared" si="0"/>
        <v>287</v>
      </c>
      <c r="F34" s="26">
        <f t="shared" si="0"/>
        <v>200</v>
      </c>
      <c r="G34" s="26">
        <f t="shared" si="0"/>
        <v>1127</v>
      </c>
      <c r="H34" s="27">
        <f>(D34*100)/G34</f>
        <v>56.787932564330077</v>
      </c>
      <c r="I34" s="27">
        <f>(E34*100)/G34</f>
        <v>25.465838509316772</v>
      </c>
      <c r="J34" s="27">
        <f>(F34*100)/G34</f>
        <v>17.746228926353151</v>
      </c>
    </row>
    <row r="36" spans="3:10">
      <c r="C36" s="28"/>
      <c r="D36" s="26"/>
      <c r="E36" s="26"/>
      <c r="F36" s="26"/>
      <c r="G36" s="26"/>
      <c r="H36" s="27"/>
      <c r="I36" s="27"/>
      <c r="J36" s="27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"/>
  <sheetViews>
    <sheetView zoomScale="80" zoomScaleNormal="80" zoomScalePageLayoutView="80" workbookViewId="0">
      <selection activeCell="D7" sqref="D7:J7"/>
    </sheetView>
  </sheetViews>
  <sheetFormatPr baseColWidth="10" defaultColWidth="11.5" defaultRowHeight="14" x14ac:dyDescent="0"/>
  <cols>
    <col min="3" max="3" width="43.6640625" bestFit="1" customWidth="1"/>
  </cols>
  <sheetData>
    <row r="1" spans="1:20" ht="15">
      <c r="D1" s="7" t="s">
        <v>2</v>
      </c>
      <c r="E1" s="7" t="s">
        <v>1</v>
      </c>
      <c r="F1" s="7" t="s">
        <v>0</v>
      </c>
      <c r="G1" s="7" t="s">
        <v>3</v>
      </c>
      <c r="H1" s="8" t="s">
        <v>4</v>
      </c>
      <c r="I1" s="8" t="s">
        <v>5</v>
      </c>
      <c r="J1" s="8" t="s">
        <v>6</v>
      </c>
    </row>
    <row r="2" spans="1:20" s="3" customFormat="1">
      <c r="A2"/>
      <c r="B2"/>
      <c r="C2" s="2" t="s">
        <v>90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</row>
    <row r="3" spans="1:20" s="14" customFormat="1">
      <c r="A3"/>
      <c r="B3"/>
      <c r="C3" s="16" t="s">
        <v>7</v>
      </c>
      <c r="D3" s="15">
        <v>646</v>
      </c>
      <c r="E3" s="15">
        <v>176</v>
      </c>
      <c r="F3" s="15">
        <v>137</v>
      </c>
      <c r="G3" s="15">
        <v>959</v>
      </c>
      <c r="H3" s="13">
        <v>67.361835245046919</v>
      </c>
      <c r="I3" s="13">
        <v>18.352450469238789</v>
      </c>
      <c r="J3" s="13">
        <v>14.285714285714286</v>
      </c>
      <c r="K3"/>
      <c r="L3"/>
      <c r="M3"/>
      <c r="N3"/>
      <c r="O3"/>
      <c r="P3"/>
      <c r="Q3"/>
      <c r="R3"/>
      <c r="S3"/>
      <c r="T3"/>
    </row>
    <row r="4" spans="1:20" s="14" customFormat="1">
      <c r="A4"/>
      <c r="B4"/>
      <c r="C4" s="16" t="s">
        <v>8</v>
      </c>
      <c r="D4" s="15">
        <v>856</v>
      </c>
      <c r="E4" s="15">
        <v>239</v>
      </c>
      <c r="F4" s="15">
        <v>205</v>
      </c>
      <c r="G4" s="15">
        <v>1300</v>
      </c>
      <c r="H4" s="13">
        <v>65.84615384615384</v>
      </c>
      <c r="I4" s="13">
        <v>18.384615384615383</v>
      </c>
      <c r="J4" s="13">
        <v>15.76923076923077</v>
      </c>
      <c r="K4"/>
      <c r="L4"/>
      <c r="M4"/>
      <c r="N4"/>
      <c r="O4"/>
      <c r="P4"/>
      <c r="Q4"/>
      <c r="R4"/>
      <c r="S4"/>
      <c r="T4"/>
    </row>
    <row r="5" spans="1:20" s="14" customFormat="1">
      <c r="A5"/>
      <c r="B5"/>
      <c r="C5" s="19" t="s">
        <v>9</v>
      </c>
      <c r="D5" s="15">
        <v>1190</v>
      </c>
      <c r="E5" s="15">
        <v>309</v>
      </c>
      <c r="F5" s="15">
        <v>275</v>
      </c>
      <c r="G5" s="15">
        <v>1774</v>
      </c>
      <c r="H5" s="13">
        <v>67.080045095828638</v>
      </c>
      <c r="I5" s="13">
        <v>17.418263810597519</v>
      </c>
      <c r="J5" s="13">
        <v>15.501691093573845</v>
      </c>
      <c r="K5"/>
      <c r="L5"/>
      <c r="M5"/>
      <c r="N5"/>
      <c r="O5"/>
      <c r="P5"/>
      <c r="Q5"/>
      <c r="R5"/>
      <c r="S5"/>
      <c r="T5"/>
    </row>
    <row r="6" spans="1:20" s="14" customFormat="1">
      <c r="A6"/>
      <c r="B6"/>
      <c r="C6" s="16" t="s">
        <v>10</v>
      </c>
      <c r="D6" s="15">
        <v>1329</v>
      </c>
      <c r="E6" s="15">
        <v>360</v>
      </c>
      <c r="F6" s="15">
        <v>322</v>
      </c>
      <c r="G6" s="15">
        <v>2011</v>
      </c>
      <c r="H6" s="13">
        <v>66.086524117354557</v>
      </c>
      <c r="I6" s="13">
        <v>17.901541521631028</v>
      </c>
      <c r="J6" s="13">
        <v>16.011934361014422</v>
      </c>
      <c r="K6"/>
      <c r="L6"/>
      <c r="M6"/>
      <c r="N6"/>
      <c r="O6"/>
      <c r="P6"/>
      <c r="Q6"/>
      <c r="R6"/>
      <c r="S6"/>
      <c r="T6"/>
    </row>
    <row r="7" spans="1:20" s="14" customFormat="1">
      <c r="A7"/>
      <c r="B7"/>
      <c r="C7" s="16" t="s">
        <v>119</v>
      </c>
      <c r="D7" s="15">
        <v>1373</v>
      </c>
      <c r="E7" s="15">
        <v>350</v>
      </c>
      <c r="F7" s="15">
        <v>315</v>
      </c>
      <c r="G7" s="15">
        <v>1768</v>
      </c>
      <c r="H7" s="13">
        <v>77.658371040723978</v>
      </c>
      <c r="I7" s="13">
        <v>19.796380090497738</v>
      </c>
      <c r="J7" s="13">
        <v>17.816742081447963</v>
      </c>
      <c r="K7"/>
      <c r="L7"/>
      <c r="M7"/>
      <c r="N7"/>
      <c r="O7"/>
      <c r="P7"/>
      <c r="Q7"/>
      <c r="R7"/>
      <c r="S7"/>
      <c r="T7"/>
    </row>
    <row r="9" spans="1:20">
      <c r="C9" s="28" t="s">
        <v>51</v>
      </c>
      <c r="D9" s="26">
        <v>646</v>
      </c>
      <c r="E9" s="26">
        <v>176</v>
      </c>
      <c r="F9" s="26">
        <v>137</v>
      </c>
      <c r="G9" s="26">
        <v>959</v>
      </c>
      <c r="H9" s="60">
        <v>67.361835245046919</v>
      </c>
      <c r="I9" s="60">
        <v>18.352450469238789</v>
      </c>
      <c r="J9" s="60">
        <v>14.285714285714286</v>
      </c>
    </row>
    <row r="10" spans="1:20">
      <c r="C10" s="28" t="s">
        <v>52</v>
      </c>
      <c r="D10" s="26">
        <v>856</v>
      </c>
      <c r="E10" s="26">
        <v>239</v>
      </c>
      <c r="F10" s="26">
        <v>205</v>
      </c>
      <c r="G10" s="26">
        <v>1300</v>
      </c>
      <c r="H10" s="60">
        <v>65.84615384615384</v>
      </c>
      <c r="I10" s="60">
        <v>18.384615384615383</v>
      </c>
      <c r="J10" s="60">
        <v>15.76923076923077</v>
      </c>
    </row>
    <row r="11" spans="1:20">
      <c r="C11" s="28" t="s">
        <v>53</v>
      </c>
      <c r="D11" s="26">
        <v>1190</v>
      </c>
      <c r="E11" s="26">
        <v>309</v>
      </c>
      <c r="F11" s="26">
        <v>275</v>
      </c>
      <c r="G11" s="26">
        <v>1774</v>
      </c>
      <c r="H11" s="60">
        <v>67.080045095828638</v>
      </c>
      <c r="I11" s="60">
        <v>17.418263810597519</v>
      </c>
      <c r="J11" s="60">
        <v>15.501691093573845</v>
      </c>
    </row>
    <row r="12" spans="1:20">
      <c r="C12" s="28" t="s">
        <v>54</v>
      </c>
      <c r="D12" s="26">
        <v>1329</v>
      </c>
      <c r="E12" s="26">
        <v>360</v>
      </c>
      <c r="F12" s="26">
        <v>322</v>
      </c>
      <c r="G12" s="26">
        <v>2011</v>
      </c>
      <c r="H12" s="60">
        <v>66.086524117354557</v>
      </c>
      <c r="I12" s="60">
        <v>17.901541521631028</v>
      </c>
      <c r="J12" s="60">
        <v>16.011934361014422</v>
      </c>
    </row>
    <row r="13" spans="1:20">
      <c r="C13" s="28" t="s">
        <v>132</v>
      </c>
      <c r="D13" s="59">
        <v>1373</v>
      </c>
      <c r="E13" s="59">
        <v>350</v>
      </c>
      <c r="F13" s="59">
        <v>315</v>
      </c>
      <c r="G13" s="59">
        <v>1768</v>
      </c>
      <c r="H13" s="61">
        <v>77.658371040723978</v>
      </c>
      <c r="I13" s="61">
        <v>19.796380090497738</v>
      </c>
      <c r="J13" s="61">
        <v>17.816742081447963</v>
      </c>
    </row>
    <row r="15" spans="1:20">
      <c r="C15" s="28"/>
      <c r="D15" s="26"/>
      <c r="E15" s="26"/>
      <c r="F15" s="26"/>
      <c r="G15" s="26"/>
      <c r="H15" s="27"/>
      <c r="I15" s="27"/>
      <c r="J15" s="27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zoomScale="70" zoomScaleNormal="70" zoomScalePageLayoutView="70" workbookViewId="0">
      <selection activeCell="H34" sqref="H34"/>
    </sheetView>
  </sheetViews>
  <sheetFormatPr baseColWidth="10" defaultColWidth="11.5" defaultRowHeight="14" x14ac:dyDescent="0"/>
  <cols>
    <col min="3" max="3" width="63.1640625" bestFit="1" customWidth="1"/>
  </cols>
  <sheetData>
    <row r="1" spans="1:22" ht="15">
      <c r="D1" s="7" t="s">
        <v>2</v>
      </c>
      <c r="E1" s="7" t="s">
        <v>1</v>
      </c>
      <c r="F1" s="7" t="s">
        <v>0</v>
      </c>
      <c r="G1" s="7" t="s">
        <v>3</v>
      </c>
      <c r="H1" s="8" t="s">
        <v>4</v>
      </c>
      <c r="I1" s="8" t="s">
        <v>5</v>
      </c>
      <c r="J1" s="8" t="s">
        <v>6</v>
      </c>
    </row>
    <row r="2" spans="1:22" s="3" customFormat="1">
      <c r="A2"/>
      <c r="B2"/>
      <c r="C2" s="2" t="s">
        <v>88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</row>
    <row r="3" spans="1:22" s="14" customFormat="1">
      <c r="A3"/>
      <c r="B3"/>
      <c r="C3" s="16" t="s">
        <v>7</v>
      </c>
      <c r="D3" s="15">
        <v>93</v>
      </c>
      <c r="E3" s="15">
        <v>32</v>
      </c>
      <c r="F3" s="15">
        <v>17</v>
      </c>
      <c r="G3" s="15">
        <v>142</v>
      </c>
      <c r="H3" s="13">
        <v>65.492957746478879</v>
      </c>
      <c r="I3" s="13">
        <v>22.535211267605632</v>
      </c>
      <c r="J3" s="13">
        <v>11.971830985915492</v>
      </c>
      <c r="K3"/>
      <c r="L3"/>
      <c r="M3"/>
      <c r="N3"/>
      <c r="O3"/>
      <c r="P3"/>
      <c r="Q3"/>
      <c r="R3"/>
      <c r="S3"/>
      <c r="T3"/>
      <c r="U3"/>
      <c r="V3"/>
    </row>
    <row r="4" spans="1:22" s="14" customFormat="1">
      <c r="A4"/>
      <c r="B4"/>
      <c r="C4" s="16" t="s">
        <v>8</v>
      </c>
      <c r="D4" s="15">
        <v>149</v>
      </c>
      <c r="E4" s="15">
        <v>55</v>
      </c>
      <c r="F4" s="15">
        <v>31</v>
      </c>
      <c r="G4" s="15">
        <v>235</v>
      </c>
      <c r="H4" s="13">
        <v>63.404255319148938</v>
      </c>
      <c r="I4" s="13">
        <v>23.404255319148938</v>
      </c>
      <c r="J4" s="13">
        <v>13.191489361702128</v>
      </c>
      <c r="K4"/>
      <c r="L4"/>
      <c r="M4"/>
      <c r="N4"/>
      <c r="O4"/>
      <c r="P4"/>
      <c r="Q4"/>
      <c r="R4"/>
      <c r="S4"/>
      <c r="T4"/>
      <c r="U4"/>
      <c r="V4"/>
    </row>
    <row r="5" spans="1:22" s="14" customFormat="1">
      <c r="A5"/>
      <c r="B5"/>
      <c r="C5" s="16" t="s">
        <v>9</v>
      </c>
      <c r="D5" s="15">
        <v>160</v>
      </c>
      <c r="E5" s="15">
        <v>68</v>
      </c>
      <c r="F5" s="15">
        <v>53</v>
      </c>
      <c r="G5" s="15">
        <v>281</v>
      </c>
      <c r="H5" s="13">
        <v>56.939501779359432</v>
      </c>
      <c r="I5" s="13">
        <v>24.199288256227756</v>
      </c>
      <c r="J5" s="13">
        <v>18.861209964412812</v>
      </c>
      <c r="K5"/>
      <c r="L5"/>
      <c r="M5"/>
      <c r="N5"/>
      <c r="O5"/>
      <c r="P5"/>
      <c r="Q5"/>
      <c r="R5"/>
      <c r="S5"/>
      <c r="T5"/>
      <c r="U5"/>
      <c r="V5"/>
    </row>
    <row r="6" spans="1:22" s="14" customFormat="1" ht="14.25" customHeight="1">
      <c r="A6"/>
      <c r="B6"/>
      <c r="C6" s="16" t="s">
        <v>10</v>
      </c>
      <c r="D6" s="15">
        <v>188</v>
      </c>
      <c r="E6" s="15">
        <v>71</v>
      </c>
      <c r="F6" s="15">
        <v>44</v>
      </c>
      <c r="G6" s="15">
        <v>303</v>
      </c>
      <c r="H6" s="13">
        <v>43.478260869565219</v>
      </c>
      <c r="I6" s="13">
        <v>39.130434782608695</v>
      </c>
      <c r="J6" s="13">
        <v>17.391304347826086</v>
      </c>
      <c r="K6"/>
      <c r="L6"/>
      <c r="M6"/>
      <c r="N6"/>
      <c r="O6"/>
      <c r="P6"/>
      <c r="Q6"/>
      <c r="R6"/>
      <c r="S6"/>
      <c r="T6"/>
      <c r="U6"/>
      <c r="V6"/>
    </row>
    <row r="7" spans="1:22" s="14" customFormat="1" ht="14.25" customHeight="1">
      <c r="A7"/>
      <c r="B7"/>
      <c r="C7" s="16" t="s">
        <v>119</v>
      </c>
      <c r="D7" s="15">
        <v>160</v>
      </c>
      <c r="E7" s="15">
        <v>69</v>
      </c>
      <c r="F7" s="15">
        <v>33</v>
      </c>
      <c r="G7" s="15">
        <v>262</v>
      </c>
      <c r="H7" s="13">
        <v>61.068702290076338</v>
      </c>
      <c r="I7" s="13">
        <v>26.335877862595421</v>
      </c>
      <c r="J7" s="13">
        <v>12.595419847328245</v>
      </c>
      <c r="K7"/>
      <c r="L7"/>
      <c r="M7"/>
      <c r="N7"/>
      <c r="O7"/>
      <c r="P7"/>
      <c r="Q7"/>
      <c r="R7"/>
      <c r="S7"/>
      <c r="T7"/>
      <c r="U7"/>
      <c r="V7"/>
    </row>
    <row r="9" spans="1:22" s="3" customFormat="1">
      <c r="A9"/>
      <c r="B9"/>
      <c r="C9" s="2" t="s">
        <v>67</v>
      </c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</row>
    <row r="10" spans="1:22" s="14" customFormat="1">
      <c r="A10"/>
      <c r="B10"/>
      <c r="C10" s="19" t="s">
        <v>7</v>
      </c>
      <c r="D10" s="15">
        <v>123</v>
      </c>
      <c r="E10" s="15">
        <v>24</v>
      </c>
      <c r="F10" s="15">
        <v>18</v>
      </c>
      <c r="G10" s="15">
        <v>165</v>
      </c>
      <c r="H10" s="13">
        <v>74.545454545454547</v>
      </c>
      <c r="I10" s="13">
        <v>14.545454545454545</v>
      </c>
      <c r="J10" s="13">
        <v>10.909090909090908</v>
      </c>
      <c r="K10"/>
      <c r="L10"/>
      <c r="M10"/>
      <c r="N10"/>
      <c r="O10"/>
      <c r="P10"/>
      <c r="Q10"/>
      <c r="R10"/>
      <c r="S10"/>
      <c r="T10"/>
      <c r="U10"/>
      <c r="V10"/>
    </row>
    <row r="11" spans="1:22" s="14" customFormat="1">
      <c r="A11"/>
      <c r="B11"/>
      <c r="C11" s="19" t="s">
        <v>8</v>
      </c>
      <c r="D11" s="15">
        <v>164</v>
      </c>
      <c r="E11" s="15">
        <v>31</v>
      </c>
      <c r="F11" s="15">
        <v>17</v>
      </c>
      <c r="G11" s="15">
        <v>212</v>
      </c>
      <c r="H11" s="13">
        <v>77.551020408163268</v>
      </c>
      <c r="I11" s="13">
        <v>10.204081632653061</v>
      </c>
      <c r="J11" s="13">
        <v>12.244897959183673</v>
      </c>
      <c r="K11"/>
      <c r="L11"/>
      <c r="M11"/>
      <c r="N11"/>
      <c r="O11"/>
      <c r="P11"/>
      <c r="Q11"/>
      <c r="R11"/>
      <c r="S11"/>
      <c r="T11"/>
      <c r="U11"/>
      <c r="V11"/>
    </row>
    <row r="12" spans="1:22" s="14" customFormat="1">
      <c r="A12"/>
      <c r="B12"/>
      <c r="C12" s="19" t="s">
        <v>9</v>
      </c>
      <c r="D12" s="15">
        <v>191</v>
      </c>
      <c r="E12" s="15">
        <v>48</v>
      </c>
      <c r="F12" s="15">
        <v>51</v>
      </c>
      <c r="G12" s="15">
        <v>290</v>
      </c>
      <c r="H12" s="13">
        <v>65.862068965517238</v>
      </c>
      <c r="I12" s="13">
        <v>16.551724137931036</v>
      </c>
      <c r="J12" s="13">
        <v>17.586206896551722</v>
      </c>
      <c r="K12"/>
      <c r="L12"/>
      <c r="M12"/>
      <c r="N12"/>
      <c r="O12"/>
      <c r="P12"/>
      <c r="Q12"/>
      <c r="R12"/>
      <c r="S12"/>
      <c r="T12"/>
      <c r="U12"/>
      <c r="V12"/>
    </row>
    <row r="13" spans="1:22" s="14" customFormat="1">
      <c r="A13"/>
      <c r="B13"/>
      <c r="C13" s="19" t="s">
        <v>10</v>
      </c>
      <c r="D13" s="15">
        <v>208</v>
      </c>
      <c r="E13" s="15">
        <v>66</v>
      </c>
      <c r="F13" s="15">
        <v>108</v>
      </c>
      <c r="G13" s="15">
        <v>382</v>
      </c>
      <c r="H13" s="13">
        <v>54.450261780104711</v>
      </c>
      <c r="I13" s="13">
        <v>17.277486910994764</v>
      </c>
      <c r="J13" s="13">
        <v>28.272251308900522</v>
      </c>
      <c r="K13"/>
      <c r="L13"/>
      <c r="M13"/>
      <c r="N13"/>
      <c r="O13"/>
      <c r="P13"/>
      <c r="Q13"/>
      <c r="R13"/>
      <c r="S13"/>
      <c r="T13"/>
      <c r="U13"/>
      <c r="V13"/>
    </row>
    <row r="14" spans="1:22" s="14" customFormat="1">
      <c r="A14"/>
      <c r="B14"/>
      <c r="C14" s="19" t="s">
        <v>119</v>
      </c>
      <c r="D14" s="15">
        <v>241</v>
      </c>
      <c r="E14" s="15">
        <v>70</v>
      </c>
      <c r="F14" s="15">
        <v>64</v>
      </c>
      <c r="G14" s="15">
        <v>375</v>
      </c>
      <c r="H14" s="13">
        <v>64.266666666666666</v>
      </c>
      <c r="I14" s="13">
        <v>18.666666666666668</v>
      </c>
      <c r="J14" s="13">
        <v>17.066666666666666</v>
      </c>
      <c r="K14"/>
      <c r="L14"/>
      <c r="M14"/>
      <c r="N14"/>
      <c r="O14"/>
      <c r="P14"/>
      <c r="Q14"/>
      <c r="R14"/>
      <c r="S14"/>
      <c r="T14"/>
      <c r="U14"/>
      <c r="V14"/>
    </row>
    <row r="16" spans="1:22" s="3" customFormat="1">
      <c r="A16"/>
      <c r="B16"/>
      <c r="C16" s="2" t="s">
        <v>66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</row>
    <row r="17" spans="1:22" s="14" customFormat="1">
      <c r="A17"/>
      <c r="B17"/>
      <c r="C17" s="19" t="s">
        <v>7</v>
      </c>
      <c r="D17" s="15">
        <v>158</v>
      </c>
      <c r="E17" s="15">
        <v>25</v>
      </c>
      <c r="F17" s="15">
        <v>25</v>
      </c>
      <c r="G17" s="15">
        <v>208</v>
      </c>
      <c r="H17" s="13">
        <v>75.961538461538467</v>
      </c>
      <c r="I17" s="13">
        <v>12.01923076923077</v>
      </c>
      <c r="J17" s="13">
        <v>12.01923076923077</v>
      </c>
      <c r="K17"/>
      <c r="L17"/>
      <c r="M17"/>
      <c r="N17"/>
      <c r="O17"/>
      <c r="P17"/>
      <c r="Q17"/>
      <c r="R17"/>
      <c r="S17"/>
      <c r="T17"/>
      <c r="U17"/>
      <c r="V17"/>
    </row>
    <row r="18" spans="1:22" s="14" customFormat="1">
      <c r="A18"/>
      <c r="B18"/>
      <c r="C18" s="19" t="s">
        <v>8</v>
      </c>
      <c r="D18" s="15">
        <v>212</v>
      </c>
      <c r="E18" s="15">
        <v>56</v>
      </c>
      <c r="F18" s="15">
        <v>57</v>
      </c>
      <c r="G18" s="15">
        <v>325</v>
      </c>
      <c r="H18" s="13">
        <v>65.230769230769226</v>
      </c>
      <c r="I18" s="13">
        <v>17.23076923076923</v>
      </c>
      <c r="J18" s="13">
        <v>17.53846153846154</v>
      </c>
      <c r="K18"/>
      <c r="L18"/>
      <c r="M18"/>
      <c r="N18"/>
      <c r="O18"/>
      <c r="P18"/>
      <c r="Q18"/>
      <c r="R18"/>
      <c r="S18"/>
      <c r="T18"/>
      <c r="U18"/>
      <c r="V18"/>
    </row>
    <row r="19" spans="1:22" s="14" customFormat="1">
      <c r="A19"/>
      <c r="B19"/>
      <c r="C19" s="19" t="s">
        <v>9</v>
      </c>
      <c r="D19" s="15">
        <v>283</v>
      </c>
      <c r="E19" s="15">
        <v>80</v>
      </c>
      <c r="F19" s="15">
        <v>71</v>
      </c>
      <c r="G19" s="15">
        <v>434</v>
      </c>
      <c r="H19" s="13">
        <v>65.207373271889395</v>
      </c>
      <c r="I19" s="13">
        <v>18.433179723502302</v>
      </c>
      <c r="J19" s="13">
        <v>16.359447004608295</v>
      </c>
      <c r="K19"/>
      <c r="L19"/>
      <c r="M19"/>
      <c r="N19"/>
      <c r="O19"/>
      <c r="P19"/>
      <c r="Q19"/>
      <c r="R19"/>
      <c r="S19"/>
      <c r="T19"/>
      <c r="U19"/>
      <c r="V19"/>
    </row>
    <row r="20" spans="1:22" s="14" customFormat="1">
      <c r="A20"/>
      <c r="B20"/>
      <c r="C20" s="19" t="s">
        <v>10</v>
      </c>
      <c r="D20" s="15">
        <v>299</v>
      </c>
      <c r="E20" s="15">
        <v>78</v>
      </c>
      <c r="F20" s="15">
        <v>93</v>
      </c>
      <c r="G20" s="15">
        <v>470</v>
      </c>
      <c r="H20" s="13">
        <v>63.617021276595743</v>
      </c>
      <c r="I20" s="13">
        <v>16.595744680851062</v>
      </c>
      <c r="J20" s="13">
        <v>19.787234042553191</v>
      </c>
      <c r="K20"/>
      <c r="L20"/>
      <c r="M20"/>
      <c r="N20"/>
      <c r="O20"/>
      <c r="P20"/>
      <c r="Q20"/>
      <c r="R20"/>
      <c r="S20"/>
      <c r="T20"/>
      <c r="U20"/>
      <c r="V20"/>
    </row>
    <row r="21" spans="1:22" s="14" customFormat="1">
      <c r="A21"/>
      <c r="B21"/>
      <c r="C21" s="19" t="s">
        <v>119</v>
      </c>
      <c r="D21" s="15">
        <v>317</v>
      </c>
      <c r="E21" s="15">
        <v>83</v>
      </c>
      <c r="F21" s="15">
        <v>66</v>
      </c>
      <c r="G21" s="15">
        <v>466</v>
      </c>
      <c r="H21" s="13">
        <v>68.02575107296137</v>
      </c>
      <c r="I21" s="13">
        <v>17.811158798283262</v>
      </c>
      <c r="J21" s="13">
        <v>14.163090128755364</v>
      </c>
      <c r="K21"/>
      <c r="L21"/>
      <c r="M21"/>
      <c r="N21"/>
      <c r="O21"/>
      <c r="P21"/>
      <c r="Q21"/>
      <c r="R21"/>
      <c r="S21"/>
      <c r="T21"/>
      <c r="U21"/>
      <c r="V21"/>
    </row>
    <row r="23" spans="1:22" s="3" customFormat="1">
      <c r="A23"/>
      <c r="B23"/>
      <c r="C23" s="2" t="s">
        <v>74</v>
      </c>
      <c r="D23"/>
      <c r="E23"/>
      <c r="F23"/>
      <c r="G23"/>
      <c r="H23"/>
      <c r="I23"/>
      <c r="J23"/>
      <c r="K23"/>
    </row>
    <row r="24" spans="1:22" s="14" customFormat="1">
      <c r="A24"/>
      <c r="B24"/>
      <c r="C24" s="19" t="s">
        <v>7</v>
      </c>
      <c r="D24" s="15">
        <v>198</v>
      </c>
      <c r="E24" s="15">
        <v>38</v>
      </c>
      <c r="F24" s="15">
        <v>22</v>
      </c>
      <c r="G24" s="15">
        <v>258</v>
      </c>
      <c r="H24" s="13">
        <v>76.744186046511629</v>
      </c>
      <c r="I24" s="13">
        <v>14.728682170542635</v>
      </c>
      <c r="J24" s="13">
        <v>8.5271317829457356</v>
      </c>
      <c r="K24"/>
      <c r="L24"/>
      <c r="M24"/>
      <c r="N24"/>
      <c r="O24"/>
      <c r="P24"/>
      <c r="Q24"/>
      <c r="R24"/>
      <c r="S24"/>
      <c r="T24"/>
      <c r="U24"/>
    </row>
    <row r="25" spans="1:22" s="14" customFormat="1">
      <c r="A25"/>
      <c r="B25"/>
      <c r="C25" s="19" t="s">
        <v>8</v>
      </c>
      <c r="D25" s="15">
        <v>293</v>
      </c>
      <c r="E25" s="15">
        <v>73</v>
      </c>
      <c r="F25" s="15">
        <v>30</v>
      </c>
      <c r="G25" s="15">
        <v>396</v>
      </c>
      <c r="H25" s="13">
        <v>73.98989898989899</v>
      </c>
      <c r="I25" s="13">
        <v>18.434343434343436</v>
      </c>
      <c r="J25" s="13">
        <v>7.5757575757575761</v>
      </c>
      <c r="K25"/>
      <c r="L25"/>
      <c r="M25"/>
      <c r="N25"/>
      <c r="O25"/>
      <c r="P25"/>
      <c r="Q25"/>
      <c r="R25"/>
      <c r="S25"/>
      <c r="T25"/>
      <c r="U25"/>
    </row>
    <row r="26" spans="1:22" s="14" customFormat="1">
      <c r="A26"/>
      <c r="B26"/>
      <c r="C26" s="19" t="s">
        <v>9</v>
      </c>
      <c r="D26" s="15">
        <v>316</v>
      </c>
      <c r="E26" s="15">
        <v>91</v>
      </c>
      <c r="F26" s="15">
        <v>65</v>
      </c>
      <c r="G26" s="15">
        <v>472</v>
      </c>
      <c r="H26" s="13">
        <v>60</v>
      </c>
      <c r="I26" s="13">
        <v>26.666666666666668</v>
      </c>
      <c r="J26" s="13">
        <v>13.333333333333334</v>
      </c>
      <c r="K26"/>
      <c r="L26"/>
      <c r="M26"/>
      <c r="N26"/>
      <c r="O26"/>
      <c r="P26"/>
      <c r="Q26"/>
      <c r="R26"/>
      <c r="S26"/>
      <c r="T26"/>
      <c r="U26"/>
    </row>
    <row r="27" spans="1:22" s="14" customFormat="1">
      <c r="A27"/>
      <c r="B27"/>
      <c r="C27" s="19" t="s">
        <v>10</v>
      </c>
      <c r="D27" s="15">
        <v>344</v>
      </c>
      <c r="E27" s="15">
        <v>121</v>
      </c>
      <c r="F27" s="15">
        <v>109</v>
      </c>
      <c r="G27" s="15">
        <v>574</v>
      </c>
      <c r="H27" s="13">
        <v>59.930313588850176</v>
      </c>
      <c r="I27" s="13">
        <v>21.080139372822298</v>
      </c>
      <c r="J27" s="13">
        <v>18.989547038327526</v>
      </c>
      <c r="K27"/>
      <c r="L27"/>
      <c r="M27"/>
      <c r="N27"/>
      <c r="O27"/>
      <c r="P27"/>
      <c r="Q27"/>
      <c r="R27"/>
      <c r="S27"/>
      <c r="T27"/>
      <c r="U27"/>
    </row>
    <row r="28" spans="1:22" s="14" customFormat="1">
      <c r="A28"/>
      <c r="B28"/>
      <c r="C28" s="19" t="s">
        <v>119</v>
      </c>
      <c r="D28" s="15">
        <v>356</v>
      </c>
      <c r="E28" s="15">
        <v>146</v>
      </c>
      <c r="F28" s="15">
        <v>87</v>
      </c>
      <c r="G28" s="15">
        <v>589</v>
      </c>
      <c r="H28" s="13">
        <v>60.441426146010187</v>
      </c>
      <c r="I28" s="13">
        <v>24.787775891341255</v>
      </c>
      <c r="J28" s="13">
        <v>14.770797962648556</v>
      </c>
      <c r="K28"/>
      <c r="L28"/>
      <c r="M28"/>
      <c r="N28"/>
      <c r="O28"/>
      <c r="P28"/>
      <c r="Q28"/>
      <c r="R28"/>
      <c r="S28"/>
      <c r="T28"/>
      <c r="U28"/>
    </row>
    <row r="30" spans="1:22">
      <c r="C30" s="28" t="s">
        <v>115</v>
      </c>
      <c r="D30" s="26">
        <f t="shared" ref="D30:G34" si="0">SUM(D3,D10,D17,D24)</f>
        <v>572</v>
      </c>
      <c r="E30" s="26">
        <f t="shared" si="0"/>
        <v>119</v>
      </c>
      <c r="F30" s="26">
        <f t="shared" si="0"/>
        <v>82</v>
      </c>
      <c r="G30" s="26">
        <f t="shared" si="0"/>
        <v>773</v>
      </c>
      <c r="H30" s="27">
        <f>(D30*100)/G30</f>
        <v>73.997412677878401</v>
      </c>
      <c r="I30" s="27">
        <f>(E30*100)/G30</f>
        <v>15.394566623544632</v>
      </c>
      <c r="J30" s="27">
        <f>(F30*100)/G30</f>
        <v>10.608020698576972</v>
      </c>
    </row>
    <row r="31" spans="1:22">
      <c r="C31" s="28" t="s">
        <v>116</v>
      </c>
      <c r="D31" s="26">
        <f t="shared" si="0"/>
        <v>818</v>
      </c>
      <c r="E31" s="26">
        <f t="shared" si="0"/>
        <v>215</v>
      </c>
      <c r="F31" s="26">
        <f t="shared" si="0"/>
        <v>135</v>
      </c>
      <c r="G31" s="26">
        <f t="shared" si="0"/>
        <v>1168</v>
      </c>
      <c r="H31" s="27">
        <f>(D31*100)/G31</f>
        <v>70.034246575342465</v>
      </c>
      <c r="I31" s="27">
        <f>(E31*100)/G31</f>
        <v>18.407534246575342</v>
      </c>
      <c r="J31" s="27">
        <f>(F31*100)/G31</f>
        <v>11.558219178082192</v>
      </c>
    </row>
    <row r="32" spans="1:22">
      <c r="C32" s="28" t="s">
        <v>117</v>
      </c>
      <c r="D32" s="26">
        <f t="shared" si="0"/>
        <v>950</v>
      </c>
      <c r="E32" s="26">
        <f t="shared" si="0"/>
        <v>287</v>
      </c>
      <c r="F32" s="26">
        <f t="shared" si="0"/>
        <v>240</v>
      </c>
      <c r="G32" s="26">
        <f t="shared" si="0"/>
        <v>1477</v>
      </c>
      <c r="H32" s="27">
        <f>(D32*100)/G32</f>
        <v>64.319566689234932</v>
      </c>
      <c r="I32" s="27">
        <f>(E32*100)/G32</f>
        <v>19.431279620853079</v>
      </c>
      <c r="J32" s="27">
        <f>(F32*100)/G32</f>
        <v>16.249153689911985</v>
      </c>
    </row>
    <row r="33" spans="3:10">
      <c r="C33" s="28" t="s">
        <v>118</v>
      </c>
      <c r="D33" s="26">
        <f t="shared" si="0"/>
        <v>1039</v>
      </c>
      <c r="E33" s="26">
        <f t="shared" si="0"/>
        <v>336</v>
      </c>
      <c r="F33" s="26">
        <f t="shared" si="0"/>
        <v>354</v>
      </c>
      <c r="G33" s="26">
        <f t="shared" si="0"/>
        <v>1729</v>
      </c>
      <c r="H33" s="27">
        <f>(D33*100)/G33</f>
        <v>60.092539039907464</v>
      </c>
      <c r="I33" s="27">
        <f>(E33*100)/G33</f>
        <v>19.4331983805668</v>
      </c>
      <c r="J33" s="27">
        <f>(F33*100)/G33</f>
        <v>20.474262579525739</v>
      </c>
    </row>
    <row r="34" spans="3:10">
      <c r="C34" s="28" t="s">
        <v>133</v>
      </c>
      <c r="D34" s="26">
        <f t="shared" si="0"/>
        <v>1074</v>
      </c>
      <c r="E34" s="26">
        <f t="shared" si="0"/>
        <v>368</v>
      </c>
      <c r="F34" s="26">
        <f t="shared" si="0"/>
        <v>250</v>
      </c>
      <c r="G34" s="26">
        <f t="shared" si="0"/>
        <v>1692</v>
      </c>
      <c r="H34" s="27">
        <f>(D34*100)/G34</f>
        <v>63.475177304964539</v>
      </c>
      <c r="I34" s="27">
        <f>(E34*100)/G34</f>
        <v>21.749408983451538</v>
      </c>
      <c r="J34" s="27">
        <f>(F34*100)/G34</f>
        <v>14.775413711583925</v>
      </c>
    </row>
    <row r="36" spans="3:10">
      <c r="C36" s="28"/>
      <c r="D36" s="26"/>
      <c r="E36" s="26"/>
      <c r="F36" s="26"/>
      <c r="G36" s="26"/>
      <c r="H36" s="27"/>
      <c r="I36" s="27"/>
      <c r="J36" s="27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"/>
  <sheetViews>
    <sheetView zoomScale="60" zoomScaleNormal="60" zoomScalePageLayoutView="60" workbookViewId="0">
      <selection activeCell="D7" sqref="D7:J7"/>
    </sheetView>
  </sheetViews>
  <sheetFormatPr baseColWidth="10" defaultColWidth="11.5" defaultRowHeight="14" x14ac:dyDescent="0"/>
  <cols>
    <col min="3" max="3" width="75.33203125" bestFit="1" customWidth="1"/>
  </cols>
  <sheetData>
    <row r="1" spans="1:21" ht="15">
      <c r="D1" s="7" t="s">
        <v>2</v>
      </c>
      <c r="E1" s="7" t="s">
        <v>1</v>
      </c>
      <c r="F1" s="7" t="s">
        <v>0</v>
      </c>
      <c r="G1" s="7" t="s">
        <v>3</v>
      </c>
      <c r="H1" s="8" t="s">
        <v>4</v>
      </c>
      <c r="I1" s="8" t="s">
        <v>5</v>
      </c>
      <c r="J1" s="8" t="s">
        <v>6</v>
      </c>
    </row>
    <row r="2" spans="1:21" s="3" customFormat="1">
      <c r="A2"/>
      <c r="B2"/>
      <c r="C2" s="2" t="s">
        <v>80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</row>
    <row r="3" spans="1:21" s="14" customFormat="1">
      <c r="A3"/>
      <c r="B3"/>
      <c r="C3" s="19" t="s">
        <v>7</v>
      </c>
      <c r="D3" s="15">
        <v>294</v>
      </c>
      <c r="E3" s="15">
        <v>28</v>
      </c>
      <c r="F3" s="15">
        <v>27</v>
      </c>
      <c r="G3" s="15">
        <v>349</v>
      </c>
      <c r="H3" s="13">
        <v>84.240687679083095</v>
      </c>
      <c r="I3" s="13">
        <v>8.0229226361031518</v>
      </c>
      <c r="J3" s="13">
        <v>7.7363896848137532</v>
      </c>
      <c r="K3"/>
      <c r="L3"/>
      <c r="M3"/>
      <c r="N3"/>
      <c r="O3"/>
      <c r="P3"/>
      <c r="Q3"/>
      <c r="R3"/>
      <c r="S3"/>
      <c r="T3"/>
      <c r="U3"/>
    </row>
    <row r="4" spans="1:21" s="14" customFormat="1">
      <c r="A4"/>
      <c r="B4"/>
      <c r="C4" s="19" t="s">
        <v>8</v>
      </c>
      <c r="D4" s="15">
        <v>384</v>
      </c>
      <c r="E4" s="15">
        <v>54</v>
      </c>
      <c r="F4" s="15">
        <v>52</v>
      </c>
      <c r="G4" s="15">
        <v>490</v>
      </c>
      <c r="H4" s="13">
        <v>78.367346938775512</v>
      </c>
      <c r="I4" s="13">
        <v>11.020408163265307</v>
      </c>
      <c r="J4" s="13">
        <v>10.612244897959183</v>
      </c>
      <c r="K4"/>
      <c r="L4"/>
      <c r="M4"/>
      <c r="N4"/>
      <c r="O4"/>
      <c r="P4"/>
      <c r="Q4"/>
      <c r="R4"/>
      <c r="S4"/>
      <c r="T4"/>
      <c r="U4"/>
    </row>
    <row r="5" spans="1:21" s="14" customFormat="1">
      <c r="A5"/>
      <c r="B5"/>
      <c r="C5" s="19" t="s">
        <v>9</v>
      </c>
      <c r="D5" s="15">
        <v>504</v>
      </c>
      <c r="E5" s="15">
        <v>74</v>
      </c>
      <c r="F5" s="15">
        <v>66</v>
      </c>
      <c r="G5" s="15">
        <v>644</v>
      </c>
      <c r="H5" s="13">
        <v>78.260869565217391</v>
      </c>
      <c r="I5" s="13">
        <v>11.490683229813664</v>
      </c>
      <c r="J5" s="13">
        <v>10.248447204968944</v>
      </c>
      <c r="K5"/>
      <c r="L5"/>
      <c r="M5"/>
      <c r="N5"/>
      <c r="O5"/>
      <c r="P5"/>
      <c r="Q5"/>
      <c r="R5"/>
      <c r="S5"/>
      <c r="T5"/>
      <c r="U5"/>
    </row>
    <row r="6" spans="1:21" s="14" customFormat="1">
      <c r="A6"/>
      <c r="B6"/>
      <c r="C6" s="19" t="s">
        <v>10</v>
      </c>
      <c r="D6" s="15">
        <v>550</v>
      </c>
      <c r="E6" s="15">
        <v>105</v>
      </c>
      <c r="F6" s="15">
        <v>103</v>
      </c>
      <c r="G6" s="15">
        <v>758</v>
      </c>
      <c r="H6" s="13">
        <v>72.559366754617415</v>
      </c>
      <c r="I6" s="13">
        <v>13.852242744063325</v>
      </c>
      <c r="J6" s="13">
        <v>13.588390501319262</v>
      </c>
      <c r="K6"/>
      <c r="L6"/>
      <c r="M6"/>
      <c r="N6"/>
      <c r="O6"/>
      <c r="P6"/>
      <c r="Q6"/>
      <c r="R6"/>
      <c r="S6"/>
      <c r="T6"/>
      <c r="U6"/>
    </row>
    <row r="7" spans="1:21" s="14" customFormat="1">
      <c r="A7"/>
      <c r="B7"/>
      <c r="C7" s="19" t="s">
        <v>119</v>
      </c>
      <c r="D7" s="15">
        <v>586</v>
      </c>
      <c r="E7" s="15">
        <v>99</v>
      </c>
      <c r="F7" s="15">
        <v>79</v>
      </c>
      <c r="G7" s="15">
        <v>764</v>
      </c>
      <c r="H7" s="13">
        <v>76.701570680628279</v>
      </c>
      <c r="I7" s="13">
        <v>12.958115183246074</v>
      </c>
      <c r="J7" s="13">
        <v>10.340314136125654</v>
      </c>
      <c r="K7"/>
      <c r="L7"/>
      <c r="M7"/>
      <c r="N7"/>
      <c r="O7"/>
      <c r="P7"/>
      <c r="Q7"/>
      <c r="R7"/>
      <c r="S7"/>
      <c r="T7"/>
      <c r="U7"/>
    </row>
    <row r="9" spans="1:21">
      <c r="C9" s="28" t="s">
        <v>55</v>
      </c>
      <c r="D9" s="26">
        <v>294</v>
      </c>
      <c r="E9" s="26">
        <v>28</v>
      </c>
      <c r="F9" s="26">
        <v>27</v>
      </c>
      <c r="G9" s="26">
        <v>349</v>
      </c>
      <c r="H9" s="27">
        <v>84.240687679083095</v>
      </c>
      <c r="I9" s="27">
        <v>8.0229226361031518</v>
      </c>
      <c r="J9" s="27">
        <v>7.7363896848137532</v>
      </c>
    </row>
    <row r="10" spans="1:21">
      <c r="C10" s="28" t="s">
        <v>56</v>
      </c>
      <c r="D10" s="26">
        <v>384</v>
      </c>
      <c r="E10" s="26">
        <v>54</v>
      </c>
      <c r="F10" s="26">
        <v>52</v>
      </c>
      <c r="G10" s="26">
        <v>490</v>
      </c>
      <c r="H10" s="27">
        <v>78.367346938775512</v>
      </c>
      <c r="I10" s="27">
        <v>11.020408163265307</v>
      </c>
      <c r="J10" s="27">
        <v>10.612244897959183</v>
      </c>
    </row>
    <row r="11" spans="1:21">
      <c r="C11" s="28" t="s">
        <v>57</v>
      </c>
      <c r="D11" s="26">
        <v>504</v>
      </c>
      <c r="E11" s="26">
        <v>74</v>
      </c>
      <c r="F11" s="26">
        <v>66</v>
      </c>
      <c r="G11" s="26">
        <v>644</v>
      </c>
      <c r="H11" s="27">
        <v>78.260869565217391</v>
      </c>
      <c r="I11" s="27">
        <v>11.490683229813664</v>
      </c>
      <c r="J11" s="27">
        <v>10.248447204968944</v>
      </c>
    </row>
    <row r="12" spans="1:21">
      <c r="C12" s="28" t="s">
        <v>58</v>
      </c>
      <c r="D12" s="26">
        <v>550</v>
      </c>
      <c r="E12" s="26">
        <v>105</v>
      </c>
      <c r="F12" s="26">
        <v>103</v>
      </c>
      <c r="G12" s="26">
        <v>758</v>
      </c>
      <c r="H12" s="27">
        <v>72.559366754617415</v>
      </c>
      <c r="I12" s="27">
        <v>13.852242744063325</v>
      </c>
      <c r="J12" s="27">
        <v>13.588390501319262</v>
      </c>
    </row>
    <row r="13" spans="1:21">
      <c r="C13" s="28" t="s">
        <v>134</v>
      </c>
      <c r="D13" s="26">
        <v>586</v>
      </c>
      <c r="E13" s="26">
        <v>99</v>
      </c>
      <c r="F13" s="26">
        <v>79</v>
      </c>
      <c r="G13" s="26">
        <v>764</v>
      </c>
      <c r="H13" s="27">
        <v>76.701570680628279</v>
      </c>
      <c r="I13" s="27">
        <v>12.958115183246074</v>
      </c>
      <c r="J13" s="27">
        <v>10.340314136125654</v>
      </c>
    </row>
    <row r="15" spans="1:21">
      <c r="C15" s="28"/>
      <c r="D15" s="26"/>
      <c r="E15" s="26"/>
      <c r="F15" s="26"/>
      <c r="G15" s="26"/>
      <c r="H15" s="27"/>
      <c r="I15" s="27"/>
      <c r="J15" s="27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R186"/>
  <sheetViews>
    <sheetView topLeftCell="D166" workbookViewId="0">
      <selection activeCell="C184" sqref="C184:J184"/>
    </sheetView>
  </sheetViews>
  <sheetFormatPr baseColWidth="10" defaultColWidth="11.5" defaultRowHeight="14" x14ac:dyDescent="0"/>
  <cols>
    <col min="3" max="3" width="75.33203125" bestFit="1" customWidth="1"/>
  </cols>
  <sheetData>
    <row r="1" spans="3:18" ht="15">
      <c r="D1" s="7" t="s">
        <v>2</v>
      </c>
      <c r="E1" s="7" t="s">
        <v>1</v>
      </c>
      <c r="F1" s="7" t="s">
        <v>0</v>
      </c>
      <c r="G1" s="7" t="s">
        <v>3</v>
      </c>
      <c r="H1" s="8" t="s">
        <v>4</v>
      </c>
      <c r="I1" s="8" t="s">
        <v>5</v>
      </c>
      <c r="J1" s="8" t="s">
        <v>6</v>
      </c>
      <c r="L1" s="7"/>
      <c r="M1" s="7"/>
      <c r="N1" s="7"/>
      <c r="O1" s="7"/>
      <c r="P1" s="8"/>
      <c r="Q1" s="8"/>
      <c r="R1" s="8"/>
    </row>
    <row r="2" spans="3:18" ht="15">
      <c r="C2" t="s">
        <v>62</v>
      </c>
      <c r="D2" s="7"/>
      <c r="E2" s="7"/>
      <c r="F2" s="7"/>
      <c r="G2" s="7"/>
    </row>
    <row r="3" spans="3:18">
      <c r="C3" s="19" t="s">
        <v>7</v>
      </c>
      <c r="D3" s="15">
        <v>561</v>
      </c>
      <c r="E3" s="15">
        <v>87</v>
      </c>
      <c r="F3" s="15">
        <v>79</v>
      </c>
      <c r="G3" s="15">
        <v>727</v>
      </c>
      <c r="H3" s="13">
        <v>75</v>
      </c>
      <c r="I3" s="13">
        <v>15.384615384615385</v>
      </c>
      <c r="J3" s="13">
        <v>9.615384615384615</v>
      </c>
    </row>
    <row r="4" spans="3:18">
      <c r="C4" s="19" t="s">
        <v>8</v>
      </c>
      <c r="D4" s="15">
        <v>826</v>
      </c>
      <c r="E4" s="15">
        <v>148</v>
      </c>
      <c r="F4" s="15">
        <v>104</v>
      </c>
      <c r="G4" s="15">
        <v>1078</v>
      </c>
      <c r="H4" s="13">
        <v>76.623376623376629</v>
      </c>
      <c r="I4" s="13">
        <v>13.729128014842301</v>
      </c>
      <c r="J4" s="13">
        <v>9.6474953617810755</v>
      </c>
    </row>
    <row r="5" spans="3:18">
      <c r="C5" s="19" t="s">
        <v>9</v>
      </c>
      <c r="D5" s="15">
        <v>1082</v>
      </c>
      <c r="E5" s="15">
        <v>205</v>
      </c>
      <c r="F5" s="15">
        <v>232</v>
      </c>
      <c r="G5" s="15">
        <v>1519</v>
      </c>
      <c r="H5" s="13">
        <v>71.231073074391048</v>
      </c>
      <c r="I5" s="13">
        <v>13.495720868992759</v>
      </c>
      <c r="J5" s="13">
        <v>15.273206056616194</v>
      </c>
    </row>
    <row r="6" spans="3:18">
      <c r="C6" s="19" t="s">
        <v>10</v>
      </c>
      <c r="D6" s="15">
        <v>290</v>
      </c>
      <c r="E6" s="15">
        <v>99</v>
      </c>
      <c r="F6" s="15">
        <v>179</v>
      </c>
      <c r="G6" s="15">
        <v>568</v>
      </c>
      <c r="H6" s="13">
        <v>51.056338028169016</v>
      </c>
      <c r="I6" s="13">
        <v>17.429577464788732</v>
      </c>
      <c r="J6" s="13">
        <v>31.514084507042252</v>
      </c>
    </row>
    <row r="7" spans="3:18">
      <c r="C7" s="19" t="s">
        <v>119</v>
      </c>
      <c r="D7" s="32">
        <v>195</v>
      </c>
      <c r="E7" s="32">
        <v>90</v>
      </c>
      <c r="F7" s="32">
        <v>26</v>
      </c>
      <c r="G7" s="32">
        <v>311</v>
      </c>
      <c r="H7" s="37">
        <v>62.70096463022508</v>
      </c>
      <c r="I7" s="37">
        <v>28.938906752411576</v>
      </c>
      <c r="J7" s="37">
        <v>8.360128617363344</v>
      </c>
    </row>
    <row r="9" spans="3:18">
      <c r="C9" s="2" t="s">
        <v>63</v>
      </c>
    </row>
    <row r="10" spans="3:18">
      <c r="C10" s="19" t="s">
        <v>10</v>
      </c>
      <c r="D10" s="15">
        <v>790</v>
      </c>
      <c r="E10" s="15">
        <v>154</v>
      </c>
      <c r="F10" s="15">
        <v>120</v>
      </c>
      <c r="G10" s="15">
        <v>1064</v>
      </c>
      <c r="H10" s="13">
        <v>74.248120300751879</v>
      </c>
      <c r="I10" s="13">
        <v>14.473684210526315</v>
      </c>
      <c r="J10" s="13">
        <v>11.278195488721805</v>
      </c>
    </row>
    <row r="11" spans="3:18">
      <c r="C11" s="19" t="s">
        <v>119</v>
      </c>
      <c r="D11" s="56">
        <v>964</v>
      </c>
      <c r="E11" s="15">
        <v>191</v>
      </c>
      <c r="F11" s="15">
        <v>300</v>
      </c>
      <c r="G11" s="15">
        <v>1455</v>
      </c>
      <c r="H11" s="13">
        <v>66.254295532646054</v>
      </c>
      <c r="I11" s="13">
        <v>13.127147766323024</v>
      </c>
      <c r="J11" s="13">
        <v>20.618556701030929</v>
      </c>
    </row>
    <row r="13" spans="3:18">
      <c r="C13" s="2" t="s">
        <v>75</v>
      </c>
      <c r="D13" s="1"/>
      <c r="E13" s="1"/>
      <c r="F13" s="1"/>
      <c r="G13" s="1"/>
    </row>
    <row r="14" spans="3:18">
      <c r="C14" s="19" t="s">
        <v>7</v>
      </c>
      <c r="D14" s="15">
        <v>216</v>
      </c>
      <c r="E14" s="15">
        <v>20</v>
      </c>
      <c r="F14" s="15">
        <v>34</v>
      </c>
      <c r="G14" s="15">
        <v>270</v>
      </c>
      <c r="H14" s="13">
        <v>80</v>
      </c>
      <c r="I14" s="13">
        <v>7.4074074074074074</v>
      </c>
      <c r="J14" s="13">
        <v>12.592592592592593</v>
      </c>
    </row>
    <row r="15" spans="3:18">
      <c r="C15" s="19" t="s">
        <v>8</v>
      </c>
      <c r="D15" s="15">
        <v>346</v>
      </c>
      <c r="E15" s="15">
        <v>36</v>
      </c>
      <c r="F15" s="15">
        <v>58</v>
      </c>
      <c r="G15" s="15">
        <v>440</v>
      </c>
      <c r="H15" s="13">
        <v>78.63636363636364</v>
      </c>
      <c r="I15" s="13">
        <v>8.1818181818181817</v>
      </c>
      <c r="J15" s="13">
        <v>13.181818181818182</v>
      </c>
    </row>
    <row r="16" spans="3:18">
      <c r="C16" s="19" t="s">
        <v>9</v>
      </c>
      <c r="D16" s="15">
        <v>420</v>
      </c>
      <c r="E16" s="15">
        <v>67</v>
      </c>
      <c r="F16" s="15">
        <v>77</v>
      </c>
      <c r="G16" s="15">
        <v>564</v>
      </c>
      <c r="H16" s="13">
        <v>74.468085106382972</v>
      </c>
      <c r="I16" s="13">
        <v>11.879432624113475</v>
      </c>
      <c r="J16" s="13">
        <v>13.652482269503546</v>
      </c>
    </row>
    <row r="17" spans="3:10">
      <c r="C17" s="19" t="s">
        <v>10</v>
      </c>
      <c r="D17" s="15">
        <v>455</v>
      </c>
      <c r="E17" s="15">
        <v>77</v>
      </c>
      <c r="F17" s="15">
        <v>85</v>
      </c>
      <c r="G17" s="15">
        <v>617</v>
      </c>
      <c r="H17" s="13">
        <v>73.743922204213945</v>
      </c>
      <c r="I17" s="13">
        <v>12.479740680713128</v>
      </c>
      <c r="J17" s="13">
        <v>13.776337115072934</v>
      </c>
    </row>
    <row r="18" spans="3:10">
      <c r="C18" s="19" t="s">
        <v>119</v>
      </c>
      <c r="D18" s="15">
        <v>423</v>
      </c>
      <c r="E18" s="15">
        <v>65</v>
      </c>
      <c r="F18" s="15">
        <v>72</v>
      </c>
      <c r="G18" s="15">
        <v>560</v>
      </c>
      <c r="H18" s="13">
        <v>75.535714285714292</v>
      </c>
      <c r="I18" s="13">
        <v>11.607142857142858</v>
      </c>
      <c r="J18" s="13">
        <v>12.857142857142858</v>
      </c>
    </row>
    <row r="20" spans="3:10">
      <c r="C20" s="2" t="s">
        <v>78</v>
      </c>
      <c r="D20" s="1"/>
      <c r="E20" s="1"/>
      <c r="F20" s="1"/>
      <c r="G20" s="1"/>
    </row>
    <row r="21" spans="3:10">
      <c r="C21" s="16" t="s">
        <v>7</v>
      </c>
      <c r="D21" s="15">
        <v>270</v>
      </c>
      <c r="E21" s="15">
        <v>45</v>
      </c>
      <c r="F21" s="15">
        <v>27</v>
      </c>
      <c r="G21" s="15">
        <v>342</v>
      </c>
      <c r="H21" s="13">
        <v>78.94736842105263</v>
      </c>
      <c r="I21" s="13">
        <v>13.157894736842104</v>
      </c>
      <c r="J21" s="13">
        <v>7.8947368421052628</v>
      </c>
    </row>
    <row r="22" spans="3:10">
      <c r="C22" s="16" t="s">
        <v>8</v>
      </c>
      <c r="D22" s="15">
        <v>363</v>
      </c>
      <c r="E22" s="15">
        <v>49</v>
      </c>
      <c r="F22" s="15">
        <v>48</v>
      </c>
      <c r="G22" s="15">
        <v>460</v>
      </c>
      <c r="H22" s="13">
        <v>78.913043478260875</v>
      </c>
      <c r="I22" s="13">
        <v>10.652173913043478</v>
      </c>
      <c r="J22" s="13">
        <v>10.434782608695652</v>
      </c>
    </row>
    <row r="23" spans="3:10">
      <c r="C23" s="16" t="s">
        <v>9</v>
      </c>
      <c r="D23" s="15">
        <v>421</v>
      </c>
      <c r="E23" s="15">
        <v>80</v>
      </c>
      <c r="F23" s="15">
        <v>65</v>
      </c>
      <c r="G23" s="15">
        <v>566</v>
      </c>
      <c r="H23" s="13">
        <v>74.381625441696116</v>
      </c>
      <c r="I23" s="13">
        <v>14.134275618374557</v>
      </c>
      <c r="J23" s="13">
        <v>11.484098939929329</v>
      </c>
    </row>
    <row r="24" spans="3:10">
      <c r="C24" s="16" t="s">
        <v>10</v>
      </c>
      <c r="D24" s="15">
        <v>372</v>
      </c>
      <c r="E24" s="15">
        <v>83</v>
      </c>
      <c r="F24" s="15">
        <v>56</v>
      </c>
      <c r="G24" s="15">
        <v>511</v>
      </c>
      <c r="H24" s="13">
        <v>72.798434442270064</v>
      </c>
      <c r="I24" s="13">
        <v>16.2426614481409</v>
      </c>
      <c r="J24" s="13">
        <v>10.95890410958904</v>
      </c>
    </row>
    <row r="25" spans="3:10">
      <c r="C25" s="16" t="s">
        <v>119</v>
      </c>
      <c r="D25" s="15">
        <v>278</v>
      </c>
      <c r="E25" s="15">
        <v>68</v>
      </c>
      <c r="F25" s="15">
        <v>54</v>
      </c>
      <c r="G25" s="15">
        <v>400</v>
      </c>
      <c r="H25" s="13">
        <v>69.5</v>
      </c>
      <c r="I25" s="13">
        <v>17</v>
      </c>
      <c r="J25" s="13">
        <v>13.5</v>
      </c>
    </row>
    <row r="27" spans="3:10">
      <c r="C27" s="2" t="s">
        <v>95</v>
      </c>
      <c r="D27" s="1"/>
      <c r="E27" s="1"/>
      <c r="F27" s="1"/>
      <c r="G27" s="1"/>
    </row>
    <row r="28" spans="3:10">
      <c r="C28" s="16" t="s">
        <v>7</v>
      </c>
      <c r="D28" s="15">
        <v>170</v>
      </c>
      <c r="E28" s="15">
        <v>43</v>
      </c>
      <c r="F28" s="15">
        <v>16</v>
      </c>
      <c r="G28" s="15">
        <v>229</v>
      </c>
      <c r="H28" s="13">
        <v>74.235807860262014</v>
      </c>
      <c r="I28" s="13">
        <v>18.777292576419214</v>
      </c>
      <c r="J28" s="13">
        <v>6.9868995633187776</v>
      </c>
    </row>
    <row r="29" spans="3:10">
      <c r="C29" s="16" t="s">
        <v>8</v>
      </c>
      <c r="D29" s="15">
        <v>193</v>
      </c>
      <c r="E29" s="15">
        <v>65</v>
      </c>
      <c r="F29" s="15">
        <v>27</v>
      </c>
      <c r="G29" s="15">
        <v>285</v>
      </c>
      <c r="H29" s="13">
        <v>67.719298245614041</v>
      </c>
      <c r="I29" s="13">
        <v>22.807017543859651</v>
      </c>
      <c r="J29" s="13">
        <v>9.473684210526315</v>
      </c>
    </row>
    <row r="30" spans="3:10">
      <c r="C30" s="16" t="s">
        <v>9</v>
      </c>
      <c r="D30" s="15">
        <v>245</v>
      </c>
      <c r="E30" s="15">
        <v>95</v>
      </c>
      <c r="F30" s="15">
        <v>39</v>
      </c>
      <c r="G30" s="15">
        <v>379</v>
      </c>
      <c r="H30" s="13">
        <v>64.643799472295512</v>
      </c>
      <c r="I30" s="13">
        <v>25.065963060686016</v>
      </c>
      <c r="J30" s="13">
        <v>10.29023746701847</v>
      </c>
    </row>
    <row r="31" spans="3:10">
      <c r="C31" s="16" t="s">
        <v>10</v>
      </c>
      <c r="D31" s="15">
        <v>251</v>
      </c>
      <c r="E31" s="15">
        <v>103</v>
      </c>
      <c r="F31" s="15">
        <v>54</v>
      </c>
      <c r="G31" s="15">
        <v>408</v>
      </c>
      <c r="H31" s="13">
        <v>61.519607843137258</v>
      </c>
      <c r="I31" s="13">
        <v>25.245098039215687</v>
      </c>
      <c r="J31" s="13">
        <v>13.235294117647058</v>
      </c>
    </row>
    <row r="32" spans="3:10">
      <c r="C32" s="16" t="s">
        <v>119</v>
      </c>
      <c r="D32" s="15">
        <v>252</v>
      </c>
      <c r="E32" s="15">
        <v>79</v>
      </c>
      <c r="F32" s="15">
        <v>55</v>
      </c>
      <c r="G32" s="15">
        <v>386</v>
      </c>
      <c r="H32" s="13">
        <v>65.284974093264253</v>
      </c>
      <c r="I32" s="13">
        <v>20.466321243523318</v>
      </c>
      <c r="J32" s="13">
        <v>14.248704663212436</v>
      </c>
    </row>
    <row r="34" spans="3:10">
      <c r="C34" s="2" t="s">
        <v>87</v>
      </c>
      <c r="D34" s="1"/>
      <c r="E34" s="1"/>
      <c r="F34" s="1"/>
      <c r="G34" s="1"/>
    </row>
    <row r="35" spans="3:10">
      <c r="C35" s="16" t="s">
        <v>7</v>
      </c>
      <c r="D35" s="15">
        <v>661</v>
      </c>
      <c r="E35" s="15">
        <v>98</v>
      </c>
      <c r="F35" s="15">
        <v>38</v>
      </c>
      <c r="G35" s="15">
        <v>797</v>
      </c>
      <c r="H35" s="13">
        <v>82.936010037641154</v>
      </c>
      <c r="I35" s="13">
        <v>12.296110414052698</v>
      </c>
      <c r="J35" s="13">
        <v>4.7678795483061478</v>
      </c>
    </row>
    <row r="36" spans="3:10">
      <c r="C36" s="16" t="s">
        <v>8</v>
      </c>
      <c r="D36" s="15">
        <v>853</v>
      </c>
      <c r="E36" s="15">
        <v>118</v>
      </c>
      <c r="F36" s="15">
        <v>82</v>
      </c>
      <c r="G36" s="15">
        <v>1053</v>
      </c>
      <c r="H36" s="13">
        <v>81.006647673314333</v>
      </c>
      <c r="I36" s="13">
        <v>11.20607787274454</v>
      </c>
      <c r="J36" s="13">
        <v>7.7872744539411203</v>
      </c>
    </row>
    <row r="37" spans="3:10">
      <c r="C37" s="16" t="s">
        <v>9</v>
      </c>
      <c r="D37" s="15">
        <v>1048</v>
      </c>
      <c r="E37" s="15">
        <v>150</v>
      </c>
      <c r="F37" s="15">
        <v>132</v>
      </c>
      <c r="G37" s="15">
        <v>1330</v>
      </c>
      <c r="H37" s="13">
        <v>78.796992481203006</v>
      </c>
      <c r="I37" s="13">
        <v>11.278195488721805</v>
      </c>
      <c r="J37" s="13">
        <v>9.9248120300751879</v>
      </c>
    </row>
    <row r="38" spans="3:10">
      <c r="C38" s="16" t="s">
        <v>10</v>
      </c>
      <c r="D38" s="15">
        <v>1030</v>
      </c>
      <c r="E38" s="15">
        <v>189</v>
      </c>
      <c r="F38" s="15">
        <v>157</v>
      </c>
      <c r="G38" s="15">
        <v>1376</v>
      </c>
      <c r="H38" s="13">
        <v>74.854651162790702</v>
      </c>
      <c r="I38" s="13">
        <v>13.73546511627907</v>
      </c>
      <c r="J38" s="13">
        <v>11.409883720930232</v>
      </c>
    </row>
    <row r="39" spans="3:10">
      <c r="C39" s="16" t="s">
        <v>119</v>
      </c>
      <c r="D39" s="15">
        <v>980</v>
      </c>
      <c r="E39" s="15">
        <v>174</v>
      </c>
      <c r="F39" s="15">
        <v>165</v>
      </c>
      <c r="G39" s="15">
        <v>1319</v>
      </c>
      <c r="H39" s="13">
        <v>74.298711144806674</v>
      </c>
      <c r="I39" s="13">
        <v>13.191811978771797</v>
      </c>
      <c r="J39" s="13">
        <v>12.509476876421532</v>
      </c>
    </row>
    <row r="41" spans="3:10">
      <c r="C41" s="2" t="s">
        <v>79</v>
      </c>
      <c r="D41" s="1"/>
      <c r="E41" s="1"/>
      <c r="F41" s="1"/>
      <c r="G41" s="1"/>
    </row>
    <row r="42" spans="3:10">
      <c r="C42" s="19" t="s">
        <v>7</v>
      </c>
      <c r="D42" s="15">
        <v>178</v>
      </c>
      <c r="E42" s="15">
        <v>14</v>
      </c>
      <c r="F42" s="15">
        <v>15</v>
      </c>
      <c r="G42" s="15">
        <v>207</v>
      </c>
      <c r="H42" s="13">
        <v>85.990338164251213</v>
      </c>
      <c r="I42" s="13">
        <v>6.7632850241545892</v>
      </c>
      <c r="J42" s="13">
        <v>7.2463768115942031</v>
      </c>
    </row>
    <row r="43" spans="3:10">
      <c r="C43" s="19" t="s">
        <v>8</v>
      </c>
      <c r="D43" s="15">
        <v>198</v>
      </c>
      <c r="E43" s="15">
        <v>25</v>
      </c>
      <c r="F43" s="15">
        <v>19</v>
      </c>
      <c r="G43" s="15">
        <v>242</v>
      </c>
      <c r="H43" s="13">
        <v>81.818181818181813</v>
      </c>
      <c r="I43" s="13">
        <v>10.330578512396695</v>
      </c>
      <c r="J43" s="13">
        <v>7.8512396694214877</v>
      </c>
    </row>
    <row r="44" spans="3:10">
      <c r="C44" s="19" t="s">
        <v>9</v>
      </c>
      <c r="D44" s="15">
        <v>253</v>
      </c>
      <c r="E44" s="15">
        <v>39</v>
      </c>
      <c r="F44" s="15">
        <v>56</v>
      </c>
      <c r="G44" s="15">
        <v>348</v>
      </c>
      <c r="H44" s="13">
        <v>72.701149425287355</v>
      </c>
      <c r="I44" s="13">
        <v>11.206896551724139</v>
      </c>
      <c r="J44" s="13">
        <v>16.091954022988507</v>
      </c>
    </row>
    <row r="45" spans="3:10">
      <c r="C45" s="19" t="s">
        <v>10</v>
      </c>
      <c r="D45" s="15">
        <v>278</v>
      </c>
      <c r="E45" s="15">
        <v>55</v>
      </c>
      <c r="F45" s="15">
        <v>72</v>
      </c>
      <c r="G45" s="15">
        <v>405</v>
      </c>
      <c r="H45" s="13">
        <v>68.641975308641975</v>
      </c>
      <c r="I45" s="13">
        <v>13.580246913580247</v>
      </c>
      <c r="J45" s="13">
        <v>17.777777777777779</v>
      </c>
    </row>
    <row r="46" spans="3:10">
      <c r="C46" s="19" t="s">
        <v>119</v>
      </c>
      <c r="D46" s="32">
        <v>273</v>
      </c>
      <c r="E46" s="32">
        <v>56</v>
      </c>
      <c r="F46" s="32">
        <v>69</v>
      </c>
      <c r="G46" s="32">
        <v>398</v>
      </c>
      <c r="H46" s="51">
        <v>68.5929648241206</v>
      </c>
      <c r="I46" s="51">
        <v>14.07035175879397</v>
      </c>
      <c r="J46" s="51">
        <v>17.336683417085428</v>
      </c>
    </row>
    <row r="48" spans="3:10">
      <c r="C48" s="2" t="s">
        <v>77</v>
      </c>
      <c r="D48" s="1"/>
      <c r="E48" s="1"/>
      <c r="F48" s="1"/>
      <c r="G48" s="1"/>
    </row>
    <row r="49" spans="3:10">
      <c r="C49" s="19" t="s">
        <v>7</v>
      </c>
      <c r="D49" s="15">
        <v>62</v>
      </c>
      <c r="E49" s="15">
        <v>6</v>
      </c>
      <c r="F49" s="15">
        <v>3</v>
      </c>
      <c r="G49" s="15">
        <v>71</v>
      </c>
      <c r="H49" s="13">
        <v>87.323943661971825</v>
      </c>
      <c r="I49" s="13">
        <v>8.4507042253521121</v>
      </c>
      <c r="J49" s="13">
        <v>4.225352112676056</v>
      </c>
    </row>
    <row r="50" spans="3:10">
      <c r="C50" s="19" t="s">
        <v>8</v>
      </c>
      <c r="D50" s="15">
        <v>124</v>
      </c>
      <c r="E50" s="15">
        <v>11</v>
      </c>
      <c r="F50" s="15">
        <v>8</v>
      </c>
      <c r="G50" s="15">
        <v>143</v>
      </c>
      <c r="H50" s="13">
        <v>86.713286713286706</v>
      </c>
      <c r="I50" s="13">
        <v>7.6923076923076925</v>
      </c>
      <c r="J50" s="13">
        <v>5.5944055944055942</v>
      </c>
    </row>
    <row r="51" spans="3:10">
      <c r="C51" s="19" t="s">
        <v>9</v>
      </c>
      <c r="D51" s="15">
        <v>157</v>
      </c>
      <c r="E51" s="15">
        <v>27</v>
      </c>
      <c r="F51" s="15">
        <v>30</v>
      </c>
      <c r="G51" s="15">
        <v>214</v>
      </c>
      <c r="H51" s="13">
        <v>73.364485981308405</v>
      </c>
      <c r="I51" s="13">
        <v>12.616822429906541</v>
      </c>
      <c r="J51" s="13">
        <v>14.018691588785046</v>
      </c>
    </row>
    <row r="52" spans="3:10">
      <c r="C52" s="19" t="s">
        <v>10</v>
      </c>
      <c r="D52" s="15">
        <v>205</v>
      </c>
      <c r="E52" s="15">
        <v>55</v>
      </c>
      <c r="F52" s="15">
        <v>41</v>
      </c>
      <c r="G52" s="15">
        <v>301</v>
      </c>
      <c r="H52" s="13">
        <v>68.106312292358808</v>
      </c>
      <c r="I52" s="13">
        <v>18.272425249169434</v>
      </c>
      <c r="J52" s="13">
        <v>13.621262458471762</v>
      </c>
    </row>
    <row r="53" spans="3:10">
      <c r="C53" s="19" t="s">
        <v>119</v>
      </c>
      <c r="D53" s="15">
        <v>209</v>
      </c>
      <c r="E53" s="15">
        <v>55</v>
      </c>
      <c r="F53" s="15">
        <v>39</v>
      </c>
      <c r="G53" s="15">
        <v>303</v>
      </c>
      <c r="H53" s="13">
        <v>68.976897689768975</v>
      </c>
      <c r="I53" s="13">
        <v>18.151815181518153</v>
      </c>
      <c r="J53" s="13">
        <v>12.871287128712872</v>
      </c>
    </row>
    <row r="55" spans="3:10">
      <c r="C55" s="2" t="s">
        <v>97</v>
      </c>
      <c r="D55" s="1"/>
      <c r="E55" s="1"/>
      <c r="F55" s="1"/>
      <c r="G55" s="1"/>
    </row>
    <row r="56" spans="3:10">
      <c r="C56" s="19" t="s">
        <v>8</v>
      </c>
      <c r="D56" s="15">
        <v>47</v>
      </c>
      <c r="E56" s="15">
        <v>6</v>
      </c>
      <c r="F56" s="15">
        <v>2</v>
      </c>
      <c r="G56" s="15">
        <v>55</v>
      </c>
      <c r="H56" s="13">
        <v>85.454545454545453</v>
      </c>
      <c r="I56" s="13">
        <v>10.909090909090908</v>
      </c>
      <c r="J56" s="13">
        <v>3.6363636363636362</v>
      </c>
    </row>
    <row r="57" spans="3:10">
      <c r="C57" s="19" t="s">
        <v>9</v>
      </c>
      <c r="D57" s="15">
        <v>116</v>
      </c>
      <c r="E57" s="15">
        <v>16</v>
      </c>
      <c r="F57" s="15">
        <v>22</v>
      </c>
      <c r="G57" s="15">
        <v>154</v>
      </c>
      <c r="H57" s="13">
        <v>75.324675324675326</v>
      </c>
      <c r="I57" s="13">
        <v>10.38961038961039</v>
      </c>
      <c r="J57" s="13">
        <v>14.285714285714286</v>
      </c>
    </row>
    <row r="58" spans="3:10">
      <c r="C58" s="19" t="s">
        <v>10</v>
      </c>
      <c r="D58" s="15">
        <v>164</v>
      </c>
      <c r="E58" s="15">
        <v>21</v>
      </c>
      <c r="F58" s="15">
        <v>31</v>
      </c>
      <c r="G58" s="15">
        <v>216</v>
      </c>
      <c r="H58" s="13">
        <v>75.925925925925924</v>
      </c>
      <c r="I58" s="13">
        <v>9.7222222222222214</v>
      </c>
      <c r="J58" s="13">
        <v>14.351851851851851</v>
      </c>
    </row>
    <row r="59" spans="3:10">
      <c r="C59" s="19" t="s">
        <v>119</v>
      </c>
      <c r="D59" s="15">
        <v>205</v>
      </c>
      <c r="E59" s="15">
        <v>41</v>
      </c>
      <c r="F59" s="15">
        <v>28</v>
      </c>
      <c r="G59" s="15">
        <v>274</v>
      </c>
      <c r="H59" s="13">
        <v>74.817518248175176</v>
      </c>
      <c r="I59" s="13">
        <v>14.963503649635037</v>
      </c>
      <c r="J59" s="13">
        <v>10.218978102189782</v>
      </c>
    </row>
    <row r="61" spans="3:10">
      <c r="C61" s="2" t="s">
        <v>92</v>
      </c>
      <c r="D61" s="1"/>
      <c r="E61" s="1"/>
      <c r="F61" s="1"/>
      <c r="G61" s="1"/>
    </row>
    <row r="62" spans="3:10">
      <c r="C62" s="16" t="s">
        <v>7</v>
      </c>
      <c r="D62" s="15">
        <v>474</v>
      </c>
      <c r="E62" s="15">
        <v>78</v>
      </c>
      <c r="F62" s="15">
        <v>102</v>
      </c>
      <c r="G62" s="15">
        <v>654</v>
      </c>
      <c r="H62" s="13">
        <v>72.477064220183493</v>
      </c>
      <c r="I62" s="13">
        <v>11.926605504587156</v>
      </c>
      <c r="J62" s="13">
        <v>15.596330275229358</v>
      </c>
    </row>
    <row r="63" spans="3:10">
      <c r="C63" s="16" t="s">
        <v>8</v>
      </c>
      <c r="D63" s="15">
        <v>730</v>
      </c>
      <c r="E63" s="15">
        <v>132</v>
      </c>
      <c r="F63" s="15">
        <v>203</v>
      </c>
      <c r="G63" s="15">
        <v>1065</v>
      </c>
      <c r="H63" s="13">
        <v>68.544600938967136</v>
      </c>
      <c r="I63" s="13">
        <v>12.394366197183098</v>
      </c>
      <c r="J63" s="13">
        <v>19.061032863849764</v>
      </c>
    </row>
    <row r="64" spans="3:10">
      <c r="C64" s="16" t="s">
        <v>9</v>
      </c>
      <c r="D64" s="15">
        <v>983</v>
      </c>
      <c r="E64" s="15">
        <v>191</v>
      </c>
      <c r="F64" s="15">
        <v>206</v>
      </c>
      <c r="G64" s="15">
        <v>1380</v>
      </c>
      <c r="H64" s="13">
        <v>71.231884057971016</v>
      </c>
      <c r="I64" s="13">
        <v>13.840579710144928</v>
      </c>
      <c r="J64" s="13">
        <v>14.927536231884059</v>
      </c>
    </row>
    <row r="65" spans="3:10">
      <c r="C65" s="16" t="s">
        <v>10</v>
      </c>
      <c r="D65" s="15">
        <v>1070</v>
      </c>
      <c r="E65" s="15">
        <v>205</v>
      </c>
      <c r="F65" s="15">
        <v>228</v>
      </c>
      <c r="G65" s="15">
        <v>1503</v>
      </c>
      <c r="H65" s="13">
        <v>71.190951430472396</v>
      </c>
      <c r="I65" s="13">
        <v>13.639387890884898</v>
      </c>
      <c r="J65" s="13">
        <v>15.169660678642714</v>
      </c>
    </row>
    <row r="66" spans="3:10">
      <c r="C66" s="16" t="s">
        <v>119</v>
      </c>
      <c r="D66" s="15">
        <v>1012</v>
      </c>
      <c r="E66" s="15">
        <v>204</v>
      </c>
      <c r="F66" s="15">
        <v>177</v>
      </c>
      <c r="G66" s="15">
        <v>1393</v>
      </c>
      <c r="H66" s="13">
        <v>72.648959081119884</v>
      </c>
      <c r="I66" s="13">
        <v>14.644651830581479</v>
      </c>
      <c r="J66" s="13">
        <v>12.706389088298636</v>
      </c>
    </row>
    <row r="68" spans="3:10">
      <c r="C68" s="2" t="s">
        <v>85</v>
      </c>
      <c r="D68" s="1"/>
      <c r="E68" s="1"/>
      <c r="F68" s="1"/>
      <c r="G68" s="1"/>
    </row>
    <row r="69" spans="3:10">
      <c r="C69" s="16" t="s">
        <v>7</v>
      </c>
      <c r="D69" s="15">
        <v>527</v>
      </c>
      <c r="E69" s="15">
        <v>86</v>
      </c>
      <c r="F69" s="15">
        <v>176</v>
      </c>
      <c r="G69" s="15">
        <v>789</v>
      </c>
      <c r="H69" s="13">
        <v>66.793409378960703</v>
      </c>
      <c r="I69" s="13">
        <v>10.899873257287705</v>
      </c>
      <c r="J69" s="13">
        <v>22.306717363751584</v>
      </c>
    </row>
    <row r="70" spans="3:10">
      <c r="C70" s="16" t="s">
        <v>8</v>
      </c>
      <c r="D70" s="15">
        <v>703</v>
      </c>
      <c r="E70" s="15">
        <v>123</v>
      </c>
      <c r="F70" s="15">
        <v>193</v>
      </c>
      <c r="G70" s="15">
        <v>1019</v>
      </c>
      <c r="H70" s="13">
        <v>68.989205103042195</v>
      </c>
      <c r="I70" s="13">
        <v>12.070657507360156</v>
      </c>
      <c r="J70" s="13">
        <v>18.940137389597645</v>
      </c>
    </row>
    <row r="71" spans="3:10">
      <c r="C71" s="16" t="s">
        <v>9</v>
      </c>
      <c r="D71" s="15">
        <v>750</v>
      </c>
      <c r="E71" s="15">
        <v>136</v>
      </c>
      <c r="F71" s="15">
        <v>190</v>
      </c>
      <c r="G71" s="15">
        <v>1076</v>
      </c>
      <c r="H71" s="13">
        <v>69.702602230483265</v>
      </c>
      <c r="I71" s="13">
        <v>12.639405204460967</v>
      </c>
      <c r="J71" s="13">
        <v>17.657992565055761</v>
      </c>
    </row>
    <row r="72" spans="3:10">
      <c r="C72" s="16" t="s">
        <v>10</v>
      </c>
      <c r="D72" s="15">
        <v>773</v>
      </c>
      <c r="E72" s="15">
        <v>131</v>
      </c>
      <c r="F72" s="15">
        <v>211</v>
      </c>
      <c r="G72" s="15">
        <v>1115</v>
      </c>
      <c r="H72" s="13">
        <v>69.327354260089692</v>
      </c>
      <c r="I72" s="13">
        <v>11.748878923766815</v>
      </c>
      <c r="J72" s="13">
        <v>18.923766816143498</v>
      </c>
    </row>
    <row r="73" spans="3:10">
      <c r="C73" s="16"/>
      <c r="D73" s="15">
        <v>777</v>
      </c>
      <c r="E73" s="15">
        <v>136</v>
      </c>
      <c r="F73" s="15">
        <v>169</v>
      </c>
      <c r="G73" s="15">
        <v>1082</v>
      </c>
      <c r="H73" s="13">
        <v>71.811460258780031</v>
      </c>
      <c r="I73" s="13">
        <v>12.569316081330868</v>
      </c>
      <c r="J73" s="13">
        <v>15.619223659889094</v>
      </c>
    </row>
    <row r="75" spans="3:10">
      <c r="C75" s="2" t="s">
        <v>83</v>
      </c>
      <c r="D75" s="1"/>
      <c r="E75" s="1"/>
      <c r="F75" s="1"/>
      <c r="G75" s="1"/>
    </row>
    <row r="76" spans="3:10">
      <c r="C76" s="16" t="s">
        <v>7</v>
      </c>
      <c r="D76" s="15">
        <v>297</v>
      </c>
      <c r="E76" s="15">
        <v>44</v>
      </c>
      <c r="F76" s="15">
        <v>52</v>
      </c>
      <c r="G76" s="15">
        <v>393</v>
      </c>
      <c r="H76" s="13">
        <v>75.572519083969468</v>
      </c>
      <c r="I76" s="13">
        <v>11.195928753180661</v>
      </c>
      <c r="J76" s="13">
        <v>13.231552162849873</v>
      </c>
    </row>
    <row r="77" spans="3:10">
      <c r="C77" s="16" t="s">
        <v>8</v>
      </c>
      <c r="D77" s="15">
        <v>415</v>
      </c>
      <c r="E77" s="15">
        <v>59</v>
      </c>
      <c r="F77" s="15">
        <v>76</v>
      </c>
      <c r="G77" s="15">
        <v>550</v>
      </c>
      <c r="H77" s="13">
        <v>75.454545454545453</v>
      </c>
      <c r="I77" s="13">
        <v>10.727272727272727</v>
      </c>
      <c r="J77" s="13">
        <v>13.818181818181818</v>
      </c>
    </row>
    <row r="78" spans="3:10">
      <c r="C78" s="16" t="s">
        <v>9</v>
      </c>
      <c r="D78" s="15">
        <v>524</v>
      </c>
      <c r="E78" s="15">
        <v>79</v>
      </c>
      <c r="F78" s="15">
        <v>75</v>
      </c>
      <c r="G78" s="15">
        <v>678</v>
      </c>
      <c r="H78" s="13">
        <v>77.286135693215343</v>
      </c>
      <c r="I78" s="13">
        <v>11.651917404129794</v>
      </c>
      <c r="J78" s="13">
        <v>11.061946902654867</v>
      </c>
    </row>
    <row r="79" spans="3:10">
      <c r="C79" s="16" t="s">
        <v>10</v>
      </c>
      <c r="D79" s="15">
        <v>562</v>
      </c>
      <c r="E79" s="15">
        <v>68</v>
      </c>
      <c r="F79" s="15">
        <v>102</v>
      </c>
      <c r="G79" s="15">
        <v>732</v>
      </c>
      <c r="H79" s="13">
        <v>76.775956284153011</v>
      </c>
      <c r="I79" s="13">
        <v>9.2896174863387984</v>
      </c>
      <c r="J79" s="13">
        <v>13.934426229508198</v>
      </c>
    </row>
    <row r="80" spans="3:10">
      <c r="C80" s="16"/>
      <c r="D80" s="15">
        <v>517</v>
      </c>
      <c r="E80" s="15">
        <v>70</v>
      </c>
      <c r="F80" s="15">
        <v>107</v>
      </c>
      <c r="G80" s="15">
        <v>694</v>
      </c>
      <c r="H80" s="13">
        <v>74.49567723342939</v>
      </c>
      <c r="I80" s="13">
        <v>10.086455331412104</v>
      </c>
      <c r="J80" s="13">
        <v>15.417867435158501</v>
      </c>
    </row>
    <row r="82" spans="3:10">
      <c r="C82" s="2" t="s">
        <v>81</v>
      </c>
      <c r="D82" s="1"/>
      <c r="E82" s="1"/>
      <c r="F82" s="1"/>
      <c r="G82" s="1"/>
    </row>
    <row r="83" spans="3:10">
      <c r="C83" s="16" t="s">
        <v>7</v>
      </c>
      <c r="D83" s="15">
        <v>252</v>
      </c>
      <c r="E83" s="15">
        <v>51</v>
      </c>
      <c r="F83" s="15">
        <v>54</v>
      </c>
      <c r="G83" s="15">
        <v>357</v>
      </c>
      <c r="H83" s="13">
        <v>70.588235294117652</v>
      </c>
      <c r="I83" s="13">
        <v>14.285714285714286</v>
      </c>
      <c r="J83" s="13">
        <v>15.126050420168067</v>
      </c>
    </row>
    <row r="84" spans="3:10">
      <c r="C84" s="16" t="s">
        <v>8</v>
      </c>
      <c r="D84" s="15">
        <v>360</v>
      </c>
      <c r="E84" s="15">
        <v>79</v>
      </c>
      <c r="F84" s="15">
        <v>75</v>
      </c>
      <c r="G84" s="15">
        <v>514</v>
      </c>
      <c r="H84" s="13">
        <v>70.038910505836583</v>
      </c>
      <c r="I84" s="13">
        <v>15.369649805447471</v>
      </c>
      <c r="J84" s="13">
        <v>14.591439688715953</v>
      </c>
    </row>
    <row r="85" spans="3:10">
      <c r="C85" s="16" t="s">
        <v>9</v>
      </c>
      <c r="D85" s="15">
        <v>468</v>
      </c>
      <c r="E85" s="15">
        <v>107</v>
      </c>
      <c r="F85" s="15">
        <v>108</v>
      </c>
      <c r="G85" s="15">
        <v>683</v>
      </c>
      <c r="H85" s="13">
        <v>68.521229868228403</v>
      </c>
      <c r="I85" s="13">
        <v>15.666178623718887</v>
      </c>
      <c r="J85" s="13">
        <v>15.812591508052709</v>
      </c>
    </row>
    <row r="86" spans="3:10">
      <c r="C86" s="16" t="s">
        <v>10</v>
      </c>
      <c r="D86" s="15">
        <v>461</v>
      </c>
      <c r="E86" s="15">
        <v>125</v>
      </c>
      <c r="F86" s="15">
        <v>105</v>
      </c>
      <c r="G86" s="15">
        <v>691</v>
      </c>
      <c r="H86" s="13">
        <v>66.714905933429819</v>
      </c>
      <c r="I86" s="13">
        <v>18.089725036179448</v>
      </c>
      <c r="J86" s="13">
        <v>15.195369030390738</v>
      </c>
    </row>
    <row r="87" spans="3:10">
      <c r="C87" s="16"/>
      <c r="D87" s="15">
        <v>431</v>
      </c>
      <c r="E87" s="15">
        <v>131</v>
      </c>
      <c r="F87" s="15">
        <v>96</v>
      </c>
      <c r="G87" s="15">
        <v>658</v>
      </c>
      <c r="H87" s="13">
        <v>65.501519756838903</v>
      </c>
      <c r="I87" s="13">
        <v>19.908814589665653</v>
      </c>
      <c r="J87" s="13">
        <v>14.589665653495441</v>
      </c>
    </row>
    <row r="89" spans="3:10">
      <c r="C89" s="2" t="s">
        <v>73</v>
      </c>
      <c r="D89" s="1"/>
      <c r="E89" s="1"/>
      <c r="F89" s="1"/>
      <c r="G89" s="1"/>
    </row>
    <row r="90" spans="3:10">
      <c r="C90" s="19" t="s">
        <v>7</v>
      </c>
      <c r="D90" s="15">
        <v>191</v>
      </c>
      <c r="E90" s="15">
        <v>19</v>
      </c>
      <c r="F90" s="15">
        <v>25</v>
      </c>
      <c r="G90" s="15">
        <v>235</v>
      </c>
      <c r="H90" s="13">
        <v>81.276595744680847</v>
      </c>
      <c r="I90" s="13">
        <v>8.085106382978724</v>
      </c>
      <c r="J90" s="13">
        <v>10.638297872340425</v>
      </c>
    </row>
    <row r="91" spans="3:10">
      <c r="C91" s="19" t="s">
        <v>8</v>
      </c>
      <c r="D91" s="15">
        <v>272</v>
      </c>
      <c r="E91" s="15">
        <v>27</v>
      </c>
      <c r="F91" s="15">
        <v>68</v>
      </c>
      <c r="G91" s="15">
        <v>367</v>
      </c>
      <c r="H91" s="13">
        <v>74.114441416893726</v>
      </c>
      <c r="I91" s="13">
        <v>7.3569482288828336</v>
      </c>
      <c r="J91" s="13">
        <v>18.528610354223432</v>
      </c>
    </row>
    <row r="92" spans="3:10">
      <c r="C92" s="19" t="s">
        <v>9</v>
      </c>
      <c r="D92" s="15">
        <v>369</v>
      </c>
      <c r="E92" s="15">
        <v>40</v>
      </c>
      <c r="F92" s="15">
        <v>57</v>
      </c>
      <c r="G92" s="15">
        <v>466</v>
      </c>
      <c r="H92" s="13">
        <v>79.184549356223172</v>
      </c>
      <c r="I92" s="13">
        <v>8.5836909871244629</v>
      </c>
      <c r="J92" s="13">
        <v>12.231759656652361</v>
      </c>
    </row>
    <row r="93" spans="3:10">
      <c r="C93" s="19" t="s">
        <v>10</v>
      </c>
      <c r="D93" s="15">
        <v>382</v>
      </c>
      <c r="E93" s="15">
        <v>45</v>
      </c>
      <c r="F93" s="15">
        <v>64</v>
      </c>
      <c r="G93" s="15">
        <v>491</v>
      </c>
      <c r="H93" s="13">
        <v>77.800407331975563</v>
      </c>
      <c r="I93" s="13">
        <v>9.1649694501018324</v>
      </c>
      <c r="J93" s="13">
        <v>13.034623217922608</v>
      </c>
    </row>
    <row r="94" spans="3:10">
      <c r="C94" s="19"/>
      <c r="D94" s="15">
        <v>368</v>
      </c>
      <c r="E94" s="15">
        <v>58</v>
      </c>
      <c r="F94" s="15">
        <v>62</v>
      </c>
      <c r="G94" s="15">
        <v>488</v>
      </c>
      <c r="H94" s="13">
        <v>75.409836065573771</v>
      </c>
      <c r="I94" s="13">
        <v>11.885245901639344</v>
      </c>
      <c r="J94" s="13">
        <v>12.704918032786885</v>
      </c>
    </row>
    <row r="96" spans="3:10">
      <c r="C96" s="2" t="s">
        <v>89</v>
      </c>
      <c r="D96" s="1"/>
      <c r="E96" s="1"/>
      <c r="F96" s="1"/>
      <c r="G96" s="1"/>
    </row>
    <row r="97" spans="3:10">
      <c r="C97" s="16" t="s">
        <v>7</v>
      </c>
      <c r="D97" s="15">
        <v>138</v>
      </c>
      <c r="E97" s="15">
        <v>21</v>
      </c>
      <c r="F97" s="15">
        <v>31</v>
      </c>
      <c r="G97" s="15">
        <v>190</v>
      </c>
      <c r="H97" s="13">
        <v>72.631578947368425</v>
      </c>
      <c r="I97" s="13">
        <v>11.052631578947368</v>
      </c>
      <c r="J97" s="13">
        <v>16.315789473684209</v>
      </c>
    </row>
    <row r="98" spans="3:10">
      <c r="C98" s="16" t="s">
        <v>8</v>
      </c>
      <c r="D98" s="15">
        <v>209</v>
      </c>
      <c r="E98" s="15">
        <v>35</v>
      </c>
      <c r="F98" s="15">
        <v>66</v>
      </c>
      <c r="G98" s="15">
        <v>310</v>
      </c>
      <c r="H98" s="13">
        <v>67.41935483870968</v>
      </c>
      <c r="I98" s="13">
        <v>11.290322580645162</v>
      </c>
      <c r="J98" s="13">
        <v>21.29032258064516</v>
      </c>
    </row>
    <row r="99" spans="3:10">
      <c r="C99" s="16" t="s">
        <v>9</v>
      </c>
      <c r="D99" s="15">
        <v>203</v>
      </c>
      <c r="E99" s="15">
        <v>51</v>
      </c>
      <c r="F99" s="15">
        <v>54</v>
      </c>
      <c r="G99" s="15">
        <v>308</v>
      </c>
      <c r="H99" s="13">
        <v>65.909090909090907</v>
      </c>
      <c r="I99" s="13">
        <v>16.558441558441558</v>
      </c>
      <c r="J99" s="13">
        <v>17.532467532467532</v>
      </c>
    </row>
    <row r="100" spans="3:10">
      <c r="C100" s="16" t="s">
        <v>10</v>
      </c>
      <c r="D100" s="15">
        <v>186</v>
      </c>
      <c r="E100" s="15">
        <v>56</v>
      </c>
      <c r="F100" s="15">
        <v>48</v>
      </c>
      <c r="G100" s="15">
        <v>290</v>
      </c>
      <c r="H100" s="13">
        <v>64.137931034482762</v>
      </c>
      <c r="I100" s="13">
        <v>19.310344827586206</v>
      </c>
      <c r="J100" s="13">
        <v>16.551724137931036</v>
      </c>
    </row>
    <row r="101" spans="3:10">
      <c r="C101" s="16" t="s">
        <v>119</v>
      </c>
      <c r="D101" s="15">
        <v>171</v>
      </c>
      <c r="E101" s="15">
        <v>53</v>
      </c>
      <c r="F101" s="15">
        <v>28</v>
      </c>
      <c r="G101" s="15">
        <v>252</v>
      </c>
      <c r="H101" s="13">
        <v>67.857142857142861</v>
      </c>
      <c r="I101" s="13">
        <v>21.031746031746032</v>
      </c>
      <c r="J101" s="13">
        <v>11.111111111111111</v>
      </c>
    </row>
    <row r="103" spans="3:10">
      <c r="C103" s="2" t="s">
        <v>64</v>
      </c>
      <c r="D103" s="1"/>
      <c r="E103" s="1"/>
      <c r="F103" s="1"/>
      <c r="G103" s="1"/>
    </row>
    <row r="104" spans="3:10">
      <c r="C104" s="19" t="s">
        <v>7</v>
      </c>
      <c r="D104" s="15">
        <v>1363</v>
      </c>
      <c r="E104" s="15">
        <v>188</v>
      </c>
      <c r="F104" s="15">
        <v>252</v>
      </c>
      <c r="G104" s="15">
        <v>1803</v>
      </c>
      <c r="H104" s="13">
        <v>75.596228508042145</v>
      </c>
      <c r="I104" s="13">
        <v>10.427066001109262</v>
      </c>
      <c r="J104" s="13">
        <v>13.976705490848586</v>
      </c>
    </row>
    <row r="105" spans="3:10">
      <c r="C105" s="19" t="s">
        <v>8</v>
      </c>
      <c r="D105" s="15">
        <v>1320</v>
      </c>
      <c r="E105" s="15">
        <v>183</v>
      </c>
      <c r="F105" s="15">
        <v>286</v>
      </c>
      <c r="G105" s="15">
        <v>1789</v>
      </c>
      <c r="H105" s="13">
        <v>73.784237003912807</v>
      </c>
      <c r="I105" s="13">
        <v>10.229178311906093</v>
      </c>
      <c r="J105" s="13">
        <v>15.986584684181107</v>
      </c>
    </row>
    <row r="106" spans="3:10">
      <c r="C106" s="19" t="s">
        <v>9</v>
      </c>
      <c r="D106" s="15">
        <v>1005</v>
      </c>
      <c r="E106" s="15">
        <v>164</v>
      </c>
      <c r="F106" s="15">
        <v>190</v>
      </c>
      <c r="G106" s="15">
        <v>1359</v>
      </c>
      <c r="H106" s="13">
        <v>73.951434878587193</v>
      </c>
      <c r="I106" s="13">
        <v>12.067696835908757</v>
      </c>
      <c r="J106" s="13">
        <v>13.980868285504046</v>
      </c>
    </row>
    <row r="107" spans="3:10">
      <c r="C107" s="19" t="s">
        <v>10</v>
      </c>
      <c r="D107" s="15">
        <v>758</v>
      </c>
      <c r="E107" s="15">
        <v>95</v>
      </c>
      <c r="F107" s="15">
        <v>171</v>
      </c>
      <c r="G107" s="15">
        <v>1024</v>
      </c>
      <c r="H107" s="13">
        <v>74.0234375</v>
      </c>
      <c r="I107" s="13">
        <v>9.27734375</v>
      </c>
      <c r="J107" s="13">
        <v>16.69921875</v>
      </c>
    </row>
    <row r="108" spans="3:10">
      <c r="C108" s="19" t="s">
        <v>119</v>
      </c>
      <c r="D108" s="15">
        <v>569</v>
      </c>
      <c r="E108" s="15">
        <v>77</v>
      </c>
      <c r="F108" s="15">
        <v>131</v>
      </c>
      <c r="G108" s="15">
        <v>777</v>
      </c>
      <c r="H108" s="13">
        <v>73.230373230373232</v>
      </c>
      <c r="I108" s="13">
        <v>9.9099099099099099</v>
      </c>
      <c r="J108" s="13">
        <v>16.859716859716858</v>
      </c>
    </row>
    <row r="110" spans="3:10">
      <c r="C110" s="2" t="s">
        <v>65</v>
      </c>
    </row>
    <row r="111" spans="3:10">
      <c r="C111" s="19" t="s">
        <v>7</v>
      </c>
      <c r="D111" s="15">
        <v>447</v>
      </c>
      <c r="E111" s="15">
        <v>137</v>
      </c>
      <c r="F111" s="15">
        <v>102</v>
      </c>
      <c r="G111" s="15">
        <v>686</v>
      </c>
      <c r="H111" s="13">
        <v>65.160349854227405</v>
      </c>
      <c r="I111" s="13">
        <v>19.970845481049562</v>
      </c>
      <c r="J111" s="13">
        <v>14.868804664723031</v>
      </c>
    </row>
    <row r="112" spans="3:10">
      <c r="C112" s="19" t="s">
        <v>8</v>
      </c>
      <c r="D112" s="15">
        <v>632</v>
      </c>
      <c r="E112" s="15">
        <v>190</v>
      </c>
      <c r="F112" s="15">
        <v>213</v>
      </c>
      <c r="G112" s="15">
        <v>1035</v>
      </c>
      <c r="H112" s="13">
        <v>61.062801932367151</v>
      </c>
      <c r="I112" s="13">
        <v>18.357487922705314</v>
      </c>
      <c r="J112" s="13">
        <v>20.579710144927535</v>
      </c>
    </row>
    <row r="113" spans="3:10">
      <c r="C113" s="19" t="s">
        <v>9</v>
      </c>
      <c r="D113" s="15">
        <v>804</v>
      </c>
      <c r="E113" s="15">
        <v>265</v>
      </c>
      <c r="F113" s="15">
        <v>326</v>
      </c>
      <c r="G113" s="15">
        <v>1395</v>
      </c>
      <c r="H113" s="13">
        <v>57.634408602150536</v>
      </c>
      <c r="I113" s="13">
        <v>18.996415770609318</v>
      </c>
      <c r="J113" s="13">
        <v>23.369175627240143</v>
      </c>
    </row>
    <row r="114" spans="3:10">
      <c r="C114" s="19" t="s">
        <v>10</v>
      </c>
      <c r="D114" s="15">
        <v>883</v>
      </c>
      <c r="E114" s="15">
        <v>280</v>
      </c>
      <c r="F114" s="15">
        <v>338</v>
      </c>
      <c r="G114" s="15">
        <v>1501</v>
      </c>
      <c r="H114" s="13">
        <v>58.827448367754833</v>
      </c>
      <c r="I114" s="13">
        <v>18.65423051299134</v>
      </c>
      <c r="J114" s="13">
        <v>22.51832111925383</v>
      </c>
    </row>
    <row r="115" spans="3:10">
      <c r="C115" s="19" t="s">
        <v>119</v>
      </c>
      <c r="D115" s="15">
        <v>918</v>
      </c>
      <c r="E115" s="15">
        <v>281</v>
      </c>
      <c r="F115" s="15">
        <v>350</v>
      </c>
      <c r="G115" s="15">
        <v>1549</v>
      </c>
      <c r="H115" s="13">
        <v>59.264041316978698</v>
      </c>
      <c r="I115" s="13">
        <v>18.14073595868302</v>
      </c>
      <c r="J115" s="13">
        <v>22.595222724338281</v>
      </c>
    </row>
    <row r="117" spans="3:10">
      <c r="C117" s="2" t="s">
        <v>70</v>
      </c>
    </row>
    <row r="118" spans="3:10">
      <c r="C118" s="19" t="s">
        <v>7</v>
      </c>
      <c r="D118" s="15">
        <v>115</v>
      </c>
      <c r="E118" s="15">
        <v>48</v>
      </c>
      <c r="F118" s="15">
        <v>51</v>
      </c>
      <c r="G118" s="15">
        <v>214</v>
      </c>
      <c r="H118" s="13">
        <v>53.738317757009348</v>
      </c>
      <c r="I118" s="13">
        <v>22.429906542056074</v>
      </c>
      <c r="J118" s="13">
        <v>23.831775700934578</v>
      </c>
    </row>
    <row r="119" spans="3:10">
      <c r="C119" s="19" t="s">
        <v>8</v>
      </c>
      <c r="D119" s="15">
        <v>160</v>
      </c>
      <c r="E119" s="15">
        <v>68</v>
      </c>
      <c r="F119" s="15">
        <v>77</v>
      </c>
      <c r="G119" s="15">
        <v>305</v>
      </c>
      <c r="H119" s="13">
        <v>52.459016393442624</v>
      </c>
      <c r="I119" s="13">
        <v>22.295081967213115</v>
      </c>
      <c r="J119" s="13">
        <v>25.245901639344261</v>
      </c>
    </row>
    <row r="120" spans="3:10">
      <c r="C120" s="19" t="s">
        <v>9</v>
      </c>
      <c r="D120" s="15">
        <v>216</v>
      </c>
      <c r="E120" s="15">
        <v>88</v>
      </c>
      <c r="F120" s="15">
        <v>89</v>
      </c>
      <c r="G120" s="15">
        <v>393</v>
      </c>
      <c r="H120" s="13">
        <v>54.961832061068705</v>
      </c>
      <c r="I120" s="13">
        <v>22.391857506361323</v>
      </c>
      <c r="J120" s="13">
        <v>22.646310432569976</v>
      </c>
    </row>
    <row r="121" spans="3:10">
      <c r="C121" s="19" t="s">
        <v>10</v>
      </c>
      <c r="D121" s="15">
        <v>242</v>
      </c>
      <c r="E121" s="15">
        <v>80</v>
      </c>
      <c r="F121" s="15">
        <v>82</v>
      </c>
      <c r="G121" s="15">
        <v>404</v>
      </c>
      <c r="H121" s="13">
        <v>59.900990099009903</v>
      </c>
      <c r="I121" s="13">
        <v>19.801980198019802</v>
      </c>
      <c r="J121" s="13">
        <v>20.297029702970296</v>
      </c>
    </row>
    <row r="122" spans="3:10">
      <c r="C122" s="19" t="s">
        <v>119</v>
      </c>
      <c r="D122" s="15">
        <v>250</v>
      </c>
      <c r="E122" s="15">
        <v>81</v>
      </c>
      <c r="F122" s="15">
        <v>92</v>
      </c>
      <c r="G122" s="15">
        <v>423</v>
      </c>
      <c r="H122" s="13">
        <v>59.101654846335698</v>
      </c>
      <c r="I122" s="13">
        <v>19.148936170212767</v>
      </c>
      <c r="J122" s="13">
        <v>21.749408983451538</v>
      </c>
    </row>
    <row r="124" spans="3:10">
      <c r="C124" s="2" t="s">
        <v>60</v>
      </c>
    </row>
    <row r="125" spans="3:10">
      <c r="C125" s="19" t="s">
        <v>7</v>
      </c>
      <c r="D125" s="15">
        <v>348</v>
      </c>
      <c r="E125" s="15">
        <v>73</v>
      </c>
      <c r="F125" s="15">
        <v>58</v>
      </c>
      <c r="G125" s="15">
        <v>479</v>
      </c>
      <c r="H125" s="13">
        <v>72.651356993736954</v>
      </c>
      <c r="I125" s="13">
        <v>15.24008350730689</v>
      </c>
      <c r="J125" s="13">
        <v>12.108559498956158</v>
      </c>
    </row>
    <row r="126" spans="3:10">
      <c r="C126" s="19" t="s">
        <v>8</v>
      </c>
      <c r="D126" s="15">
        <v>502</v>
      </c>
      <c r="E126" s="15">
        <v>137</v>
      </c>
      <c r="F126" s="15">
        <v>122</v>
      </c>
      <c r="G126" s="15">
        <v>761</v>
      </c>
      <c r="H126" s="13">
        <v>65.965834428383701</v>
      </c>
      <c r="I126" s="13">
        <v>18.002628120893561</v>
      </c>
      <c r="J126" s="13">
        <v>16.031537450722734</v>
      </c>
    </row>
    <row r="127" spans="3:10">
      <c r="C127" s="19" t="s">
        <v>9</v>
      </c>
      <c r="D127" s="15">
        <v>628</v>
      </c>
      <c r="E127" s="15">
        <v>156</v>
      </c>
      <c r="F127" s="15">
        <v>232</v>
      </c>
      <c r="G127" s="15">
        <v>1016</v>
      </c>
      <c r="H127" s="13">
        <v>42.016806722689076</v>
      </c>
      <c r="I127" s="13">
        <v>26.050420168067227</v>
      </c>
      <c r="J127" s="13">
        <v>31.932773109243698</v>
      </c>
    </row>
    <row r="128" spans="3:10">
      <c r="C128" s="21" t="s">
        <v>10</v>
      </c>
      <c r="D128" s="20">
        <v>699</v>
      </c>
      <c r="E128" s="20">
        <v>182</v>
      </c>
      <c r="F128" s="20">
        <v>206</v>
      </c>
      <c r="G128" s="20">
        <v>1087</v>
      </c>
      <c r="H128" s="13">
        <v>64.305427782888685</v>
      </c>
      <c r="I128" s="13">
        <v>16.743330266789329</v>
      </c>
      <c r="J128" s="13">
        <v>18.951241950321986</v>
      </c>
    </row>
    <row r="129" spans="3:10">
      <c r="C129" s="21" t="s">
        <v>119</v>
      </c>
      <c r="D129" s="20">
        <v>734</v>
      </c>
      <c r="E129" s="20">
        <v>167</v>
      </c>
      <c r="F129" s="20">
        <v>190</v>
      </c>
      <c r="G129" s="20">
        <v>1091</v>
      </c>
      <c r="H129" s="13">
        <v>67.277726856095327</v>
      </c>
      <c r="I129" s="13">
        <v>15.307057745187901</v>
      </c>
      <c r="J129" s="13">
        <v>17.415215398716775</v>
      </c>
    </row>
    <row r="131" spans="3:10">
      <c r="C131" s="2" t="s">
        <v>72</v>
      </c>
    </row>
    <row r="132" spans="3:10">
      <c r="C132" s="19" t="s">
        <v>7</v>
      </c>
      <c r="D132" s="15">
        <v>180</v>
      </c>
      <c r="E132" s="15">
        <v>24</v>
      </c>
      <c r="F132" s="15">
        <v>19</v>
      </c>
      <c r="G132" s="15">
        <v>223</v>
      </c>
      <c r="H132" s="13">
        <v>80.717488789237663</v>
      </c>
      <c r="I132" s="13">
        <v>10.762331838565023</v>
      </c>
      <c r="J132" s="13">
        <v>8.52017937219731</v>
      </c>
    </row>
    <row r="133" spans="3:10">
      <c r="C133" s="19" t="s">
        <v>8</v>
      </c>
      <c r="D133" s="15">
        <v>250</v>
      </c>
      <c r="E133" s="15">
        <v>34</v>
      </c>
      <c r="F133" s="15">
        <v>28</v>
      </c>
      <c r="G133" s="15">
        <v>312</v>
      </c>
      <c r="H133" s="13">
        <v>80.128205128205124</v>
      </c>
      <c r="I133" s="13">
        <v>10.897435897435898</v>
      </c>
      <c r="J133" s="13">
        <v>8.9743589743589745</v>
      </c>
    </row>
    <row r="134" spans="3:10">
      <c r="C134" s="19" t="s">
        <v>9</v>
      </c>
      <c r="D134" s="15">
        <v>305</v>
      </c>
      <c r="E134" s="15">
        <v>47</v>
      </c>
      <c r="F134" s="15">
        <v>47</v>
      </c>
      <c r="G134" s="15">
        <v>399</v>
      </c>
      <c r="H134" s="13">
        <v>76.441102756892235</v>
      </c>
      <c r="I134" s="13">
        <v>11.779448621553884</v>
      </c>
      <c r="J134" s="13">
        <v>11.779448621553884</v>
      </c>
    </row>
    <row r="135" spans="3:10">
      <c r="C135" s="19" t="s">
        <v>10</v>
      </c>
      <c r="D135" s="15">
        <v>297</v>
      </c>
      <c r="E135" s="15">
        <v>57</v>
      </c>
      <c r="F135" s="15">
        <v>49</v>
      </c>
      <c r="G135" s="15">
        <v>403</v>
      </c>
      <c r="H135" s="13">
        <v>73.697270471464023</v>
      </c>
      <c r="I135" s="13">
        <v>14.143920595533499</v>
      </c>
      <c r="J135" s="13">
        <v>12.158808933002481</v>
      </c>
    </row>
    <row r="136" spans="3:10">
      <c r="C136" s="19" t="s">
        <v>119</v>
      </c>
      <c r="D136" s="15">
        <v>317</v>
      </c>
      <c r="E136" s="15">
        <v>44</v>
      </c>
      <c r="F136" s="15">
        <v>41</v>
      </c>
      <c r="G136" s="15">
        <v>402</v>
      </c>
      <c r="H136" s="13">
        <v>78.855721393034827</v>
      </c>
      <c r="I136" s="13">
        <v>10.945273631840797</v>
      </c>
      <c r="J136" s="13">
        <v>10.199004975124378</v>
      </c>
    </row>
    <row r="138" spans="3:10">
      <c r="C138" s="2" t="s">
        <v>90</v>
      </c>
    </row>
    <row r="139" spans="3:10">
      <c r="C139" s="16" t="s">
        <v>7</v>
      </c>
      <c r="D139" s="15">
        <v>646</v>
      </c>
      <c r="E139" s="15">
        <v>176</v>
      </c>
      <c r="F139" s="15">
        <v>137</v>
      </c>
      <c r="G139" s="15">
        <v>959</v>
      </c>
      <c r="H139" s="13">
        <v>67.361835245046919</v>
      </c>
      <c r="I139" s="13">
        <v>18.352450469238789</v>
      </c>
      <c r="J139" s="13">
        <v>14.285714285714286</v>
      </c>
    </row>
    <row r="140" spans="3:10">
      <c r="C140" s="16" t="s">
        <v>8</v>
      </c>
      <c r="D140" s="15">
        <v>856</v>
      </c>
      <c r="E140" s="15">
        <v>239</v>
      </c>
      <c r="F140" s="15">
        <v>205</v>
      </c>
      <c r="G140" s="15">
        <v>1300</v>
      </c>
      <c r="H140" s="13">
        <v>65.84615384615384</v>
      </c>
      <c r="I140" s="13">
        <v>18.384615384615383</v>
      </c>
      <c r="J140" s="13">
        <v>15.76923076923077</v>
      </c>
    </row>
    <row r="141" spans="3:10">
      <c r="C141" s="19" t="s">
        <v>9</v>
      </c>
      <c r="D141" s="15">
        <v>1190</v>
      </c>
      <c r="E141" s="15">
        <v>309</v>
      </c>
      <c r="F141" s="15">
        <v>275</v>
      </c>
      <c r="G141" s="15">
        <v>1774</v>
      </c>
      <c r="H141" s="13">
        <v>67.080045095828638</v>
      </c>
      <c r="I141" s="13">
        <v>17.418263810597519</v>
      </c>
      <c r="J141" s="13">
        <v>15.501691093573845</v>
      </c>
    </row>
    <row r="142" spans="3:10">
      <c r="C142" s="16" t="s">
        <v>10</v>
      </c>
      <c r="D142" s="15">
        <v>1329</v>
      </c>
      <c r="E142" s="15">
        <v>360</v>
      </c>
      <c r="F142" s="15">
        <v>322</v>
      </c>
      <c r="G142" s="15">
        <v>2011</v>
      </c>
      <c r="H142" s="13">
        <v>66.086524117354557</v>
      </c>
      <c r="I142" s="13">
        <v>17.901541521631028</v>
      </c>
      <c r="J142" s="13">
        <v>16.011934361014422</v>
      </c>
    </row>
    <row r="143" spans="3:10">
      <c r="C143" s="16" t="s">
        <v>119</v>
      </c>
      <c r="D143" s="15">
        <v>1373</v>
      </c>
      <c r="E143" s="15">
        <v>350</v>
      </c>
      <c r="F143" s="15">
        <v>315</v>
      </c>
      <c r="G143" s="15">
        <v>1768</v>
      </c>
      <c r="H143" s="13">
        <v>77.658371040723978</v>
      </c>
      <c r="I143" s="13">
        <v>19.796380090497738</v>
      </c>
      <c r="J143" s="13">
        <v>17.816742081447963</v>
      </c>
    </row>
    <row r="145" spans="3:10">
      <c r="C145" s="2" t="s">
        <v>88</v>
      </c>
    </row>
    <row r="146" spans="3:10">
      <c r="C146" s="16" t="s">
        <v>7</v>
      </c>
      <c r="D146" s="15">
        <v>93</v>
      </c>
      <c r="E146" s="15">
        <v>32</v>
      </c>
      <c r="F146" s="15">
        <v>17</v>
      </c>
      <c r="G146" s="15">
        <v>142</v>
      </c>
      <c r="H146" s="13">
        <v>65.492957746478879</v>
      </c>
      <c r="I146" s="13">
        <v>22.535211267605632</v>
      </c>
      <c r="J146" s="13">
        <v>11.971830985915492</v>
      </c>
    </row>
    <row r="147" spans="3:10">
      <c r="C147" s="16" t="s">
        <v>8</v>
      </c>
      <c r="D147" s="15">
        <v>149</v>
      </c>
      <c r="E147" s="15">
        <v>55</v>
      </c>
      <c r="F147" s="15">
        <v>31</v>
      </c>
      <c r="G147" s="15">
        <v>235</v>
      </c>
      <c r="H147" s="13">
        <v>63.404255319148938</v>
      </c>
      <c r="I147" s="13">
        <v>23.404255319148938</v>
      </c>
      <c r="J147" s="13">
        <v>13.191489361702128</v>
      </c>
    </row>
    <row r="148" spans="3:10">
      <c r="C148" s="16" t="s">
        <v>9</v>
      </c>
      <c r="D148" s="15">
        <v>160</v>
      </c>
      <c r="E148" s="15">
        <v>68</v>
      </c>
      <c r="F148" s="15">
        <v>53</v>
      </c>
      <c r="G148" s="15">
        <v>281</v>
      </c>
      <c r="H148" s="13">
        <v>56.939501779359432</v>
      </c>
      <c r="I148" s="13">
        <v>24.199288256227756</v>
      </c>
      <c r="J148" s="13">
        <v>18.861209964412812</v>
      </c>
    </row>
    <row r="149" spans="3:10">
      <c r="C149" s="16" t="s">
        <v>10</v>
      </c>
      <c r="D149" s="15">
        <v>188</v>
      </c>
      <c r="E149" s="15">
        <v>71</v>
      </c>
      <c r="F149" s="15">
        <v>44</v>
      </c>
      <c r="G149" s="15">
        <v>303</v>
      </c>
      <c r="H149" s="13">
        <v>43.478260869565219</v>
      </c>
      <c r="I149" s="13">
        <v>39.130434782608695</v>
      </c>
      <c r="J149" s="13">
        <v>17.391304347826086</v>
      </c>
    </row>
    <row r="150" spans="3:10">
      <c r="C150" s="16" t="s">
        <v>119</v>
      </c>
      <c r="D150" s="15">
        <v>160</v>
      </c>
      <c r="E150" s="15">
        <v>69</v>
      </c>
      <c r="F150" s="15">
        <v>33</v>
      </c>
      <c r="G150" s="15">
        <v>262</v>
      </c>
      <c r="H150" s="13">
        <v>61.068702290076338</v>
      </c>
      <c r="I150" s="13">
        <v>26.335877862595421</v>
      </c>
      <c r="J150" s="13">
        <v>12.595419847328245</v>
      </c>
    </row>
    <row r="152" spans="3:10">
      <c r="C152" s="2" t="s">
        <v>67</v>
      </c>
    </row>
    <row r="153" spans="3:10">
      <c r="C153" s="19" t="s">
        <v>7</v>
      </c>
      <c r="D153" s="15">
        <v>123</v>
      </c>
      <c r="E153" s="15">
        <v>24</v>
      </c>
      <c r="F153" s="15">
        <v>18</v>
      </c>
      <c r="G153" s="15">
        <v>165</v>
      </c>
      <c r="H153" s="13">
        <v>74.545454545454547</v>
      </c>
      <c r="I153" s="13">
        <v>14.545454545454545</v>
      </c>
      <c r="J153" s="13">
        <v>10.909090909090908</v>
      </c>
    </row>
    <row r="154" spans="3:10">
      <c r="C154" s="19" t="s">
        <v>8</v>
      </c>
      <c r="D154" s="15">
        <v>164</v>
      </c>
      <c r="E154" s="15">
        <v>31</v>
      </c>
      <c r="F154" s="15">
        <v>17</v>
      </c>
      <c r="G154" s="15">
        <v>212</v>
      </c>
      <c r="H154" s="13">
        <v>77.551020408163268</v>
      </c>
      <c r="I154" s="13">
        <v>10.204081632653061</v>
      </c>
      <c r="J154" s="13">
        <v>12.244897959183673</v>
      </c>
    </row>
    <row r="155" spans="3:10">
      <c r="C155" s="19" t="s">
        <v>9</v>
      </c>
      <c r="D155" s="15">
        <v>191</v>
      </c>
      <c r="E155" s="15">
        <v>48</v>
      </c>
      <c r="F155" s="15">
        <v>51</v>
      </c>
      <c r="G155" s="15">
        <v>290</v>
      </c>
      <c r="H155" s="13">
        <v>65.862068965517238</v>
      </c>
      <c r="I155" s="13">
        <v>16.551724137931036</v>
      </c>
      <c r="J155" s="13">
        <v>17.586206896551722</v>
      </c>
    </row>
    <row r="156" spans="3:10">
      <c r="C156" s="19" t="s">
        <v>10</v>
      </c>
      <c r="D156" s="15">
        <v>208</v>
      </c>
      <c r="E156" s="15">
        <v>66</v>
      </c>
      <c r="F156" s="15">
        <v>108</v>
      </c>
      <c r="G156" s="15">
        <v>382</v>
      </c>
      <c r="H156" s="13">
        <v>54.450261780104711</v>
      </c>
      <c r="I156" s="13">
        <v>17.277486910994764</v>
      </c>
      <c r="J156" s="13">
        <v>28.272251308900522</v>
      </c>
    </row>
    <row r="157" spans="3:10">
      <c r="C157" s="19" t="s">
        <v>119</v>
      </c>
      <c r="D157" s="15">
        <v>241</v>
      </c>
      <c r="E157" s="15">
        <v>70</v>
      </c>
      <c r="F157" s="15">
        <v>64</v>
      </c>
      <c r="G157" s="15">
        <v>375</v>
      </c>
      <c r="H157" s="13">
        <v>64.266666666666666</v>
      </c>
      <c r="I157" s="13">
        <v>18.666666666666668</v>
      </c>
      <c r="J157" s="13">
        <v>17.066666666666666</v>
      </c>
    </row>
    <row r="159" spans="3:10">
      <c r="C159" s="2" t="s">
        <v>66</v>
      </c>
    </row>
    <row r="160" spans="3:10">
      <c r="C160" s="19" t="s">
        <v>7</v>
      </c>
      <c r="D160" s="15">
        <v>158</v>
      </c>
      <c r="E160" s="15">
        <v>25</v>
      </c>
      <c r="F160" s="15">
        <v>25</v>
      </c>
      <c r="G160" s="15">
        <v>208</v>
      </c>
      <c r="H160" s="13">
        <v>75.961538461538467</v>
      </c>
      <c r="I160" s="13">
        <v>12.01923076923077</v>
      </c>
      <c r="J160" s="13">
        <v>12.01923076923077</v>
      </c>
    </row>
    <row r="161" spans="3:10">
      <c r="C161" s="19" t="s">
        <v>8</v>
      </c>
      <c r="D161" s="15">
        <v>212</v>
      </c>
      <c r="E161" s="15">
        <v>56</v>
      </c>
      <c r="F161" s="15">
        <v>57</v>
      </c>
      <c r="G161" s="15">
        <v>325</v>
      </c>
      <c r="H161" s="13">
        <v>65.230769230769226</v>
      </c>
      <c r="I161" s="13">
        <v>17.23076923076923</v>
      </c>
      <c r="J161" s="13">
        <v>17.53846153846154</v>
      </c>
    </row>
    <row r="162" spans="3:10">
      <c r="C162" s="19" t="s">
        <v>9</v>
      </c>
      <c r="D162" s="15">
        <v>283</v>
      </c>
      <c r="E162" s="15">
        <v>80</v>
      </c>
      <c r="F162" s="15">
        <v>71</v>
      </c>
      <c r="G162" s="15">
        <v>434</v>
      </c>
      <c r="H162" s="13">
        <v>65.207373271889395</v>
      </c>
      <c r="I162" s="13">
        <v>18.433179723502302</v>
      </c>
      <c r="J162" s="13">
        <v>16.359447004608295</v>
      </c>
    </row>
    <row r="163" spans="3:10">
      <c r="C163" s="19" t="s">
        <v>10</v>
      </c>
      <c r="D163" s="15">
        <v>299</v>
      </c>
      <c r="E163" s="15">
        <v>78</v>
      </c>
      <c r="F163" s="15">
        <v>93</v>
      </c>
      <c r="G163" s="15">
        <v>470</v>
      </c>
      <c r="H163" s="13">
        <v>63.617021276595743</v>
      </c>
      <c r="I163" s="13">
        <v>16.595744680851062</v>
      </c>
      <c r="J163" s="13">
        <v>19.787234042553191</v>
      </c>
    </row>
    <row r="164" spans="3:10">
      <c r="C164" s="19" t="s">
        <v>119</v>
      </c>
      <c r="D164" s="15">
        <v>317</v>
      </c>
      <c r="E164" s="15">
        <v>83</v>
      </c>
      <c r="F164" s="15">
        <v>66</v>
      </c>
      <c r="G164" s="15">
        <v>466</v>
      </c>
      <c r="H164" s="13">
        <v>68.02575107296137</v>
      </c>
      <c r="I164" s="13">
        <v>17.811158798283262</v>
      </c>
      <c r="J164" s="13">
        <v>14.163090128755364</v>
      </c>
    </row>
    <row r="166" spans="3:10">
      <c r="C166" s="2" t="s">
        <v>74</v>
      </c>
    </row>
    <row r="167" spans="3:10">
      <c r="C167" s="19" t="s">
        <v>7</v>
      </c>
      <c r="D167" s="15">
        <v>198</v>
      </c>
      <c r="E167" s="15">
        <v>38</v>
      </c>
      <c r="F167" s="15">
        <v>22</v>
      </c>
      <c r="G167" s="15">
        <v>258</v>
      </c>
      <c r="H167" s="13">
        <v>76.744186046511629</v>
      </c>
      <c r="I167" s="13">
        <v>14.728682170542635</v>
      </c>
      <c r="J167" s="13">
        <v>8.5271317829457356</v>
      </c>
    </row>
    <row r="168" spans="3:10">
      <c r="C168" s="19" t="s">
        <v>8</v>
      </c>
      <c r="D168" s="15">
        <v>293</v>
      </c>
      <c r="E168" s="15">
        <v>73</v>
      </c>
      <c r="F168" s="15">
        <v>30</v>
      </c>
      <c r="G168" s="15">
        <v>396</v>
      </c>
      <c r="H168" s="13">
        <v>73.98989898989899</v>
      </c>
      <c r="I168" s="13">
        <v>18.434343434343436</v>
      </c>
      <c r="J168" s="13">
        <v>7.5757575757575761</v>
      </c>
    </row>
    <row r="169" spans="3:10">
      <c r="C169" s="19" t="s">
        <v>9</v>
      </c>
      <c r="D169" s="15">
        <v>316</v>
      </c>
      <c r="E169" s="15">
        <v>91</v>
      </c>
      <c r="F169" s="15">
        <v>65</v>
      </c>
      <c r="G169" s="15">
        <v>472</v>
      </c>
      <c r="H169" s="13">
        <v>60</v>
      </c>
      <c r="I169" s="13">
        <v>26.666666666666668</v>
      </c>
      <c r="J169" s="13">
        <v>13.333333333333334</v>
      </c>
    </row>
    <row r="170" spans="3:10">
      <c r="C170" s="19" t="s">
        <v>10</v>
      </c>
      <c r="D170" s="15">
        <v>344</v>
      </c>
      <c r="E170" s="15">
        <v>121</v>
      </c>
      <c r="F170" s="15">
        <v>109</v>
      </c>
      <c r="G170" s="15">
        <v>574</v>
      </c>
      <c r="H170" s="13">
        <v>59.930313588850176</v>
      </c>
      <c r="I170" s="13">
        <v>21.080139372822298</v>
      </c>
      <c r="J170" s="13">
        <v>18.989547038327526</v>
      </c>
    </row>
    <row r="171" spans="3:10">
      <c r="C171" s="19" t="s">
        <v>119</v>
      </c>
      <c r="D171" s="15">
        <v>356</v>
      </c>
      <c r="E171" s="15">
        <v>146</v>
      </c>
      <c r="F171" s="15">
        <v>87</v>
      </c>
      <c r="G171" s="15">
        <v>589</v>
      </c>
      <c r="H171" s="13">
        <v>60.441426146010187</v>
      </c>
      <c r="I171" s="13">
        <v>24.787775891341255</v>
      </c>
      <c r="J171" s="13">
        <v>14.770797962648556</v>
      </c>
    </row>
    <row r="173" spans="3:10">
      <c r="C173" s="2" t="s">
        <v>80</v>
      </c>
    </row>
    <row r="174" spans="3:10">
      <c r="C174" s="19" t="s">
        <v>7</v>
      </c>
      <c r="D174" s="15">
        <v>294</v>
      </c>
      <c r="E174" s="15">
        <v>28</v>
      </c>
      <c r="F174" s="15">
        <v>27</v>
      </c>
      <c r="G174" s="15">
        <v>349</v>
      </c>
      <c r="H174" s="13">
        <v>84.240687679083095</v>
      </c>
      <c r="I174" s="13">
        <v>8.0229226361031518</v>
      </c>
      <c r="J174" s="13">
        <v>7.7363896848137532</v>
      </c>
    </row>
    <row r="175" spans="3:10">
      <c r="C175" s="19" t="s">
        <v>8</v>
      </c>
      <c r="D175" s="15">
        <v>384</v>
      </c>
      <c r="E175" s="15">
        <v>54</v>
      </c>
      <c r="F175" s="15">
        <v>52</v>
      </c>
      <c r="G175" s="15">
        <v>490</v>
      </c>
      <c r="H175" s="13">
        <v>78.367346938775512</v>
      </c>
      <c r="I175" s="13">
        <v>11.020408163265307</v>
      </c>
      <c r="J175" s="13">
        <v>10.612244897959183</v>
      </c>
    </row>
    <row r="176" spans="3:10">
      <c r="C176" s="19" t="s">
        <v>9</v>
      </c>
      <c r="D176" s="15">
        <v>504</v>
      </c>
      <c r="E176" s="15">
        <v>74</v>
      </c>
      <c r="F176" s="15">
        <v>66</v>
      </c>
      <c r="G176" s="15">
        <v>644</v>
      </c>
      <c r="H176" s="13">
        <v>78.260869565217391</v>
      </c>
      <c r="I176" s="13">
        <v>11.490683229813664</v>
      </c>
      <c r="J176" s="13">
        <v>10.248447204968944</v>
      </c>
    </row>
    <row r="177" spans="3:10">
      <c r="C177" s="19" t="s">
        <v>10</v>
      </c>
      <c r="D177" s="15">
        <v>550</v>
      </c>
      <c r="E177" s="15">
        <v>105</v>
      </c>
      <c r="F177" s="15">
        <v>103</v>
      </c>
      <c r="G177" s="15">
        <v>758</v>
      </c>
      <c r="H177" s="13">
        <v>72.559366754617415</v>
      </c>
      <c r="I177" s="13">
        <v>13.8522427440633</v>
      </c>
      <c r="J177" s="13">
        <v>13.588390501319262</v>
      </c>
    </row>
    <row r="178" spans="3:10">
      <c r="C178" s="19" t="s">
        <v>119</v>
      </c>
      <c r="D178" s="15">
        <v>586</v>
      </c>
      <c r="E178" s="15">
        <v>99</v>
      </c>
      <c r="F178" s="15">
        <v>79</v>
      </c>
      <c r="G178" s="15">
        <v>764</v>
      </c>
      <c r="H178" s="13">
        <v>76.701570680628279</v>
      </c>
      <c r="I178" s="13">
        <v>12.958115183246074</v>
      </c>
      <c r="J178" s="13">
        <v>10.340314136125654</v>
      </c>
    </row>
    <row r="180" spans="3:10">
      <c r="C180" s="26" t="s">
        <v>11</v>
      </c>
      <c r="D180" s="26">
        <f>D3+D14+D21+D28+D35+D42+D49+D62+D69+D76+D83+D90+D97+D104+D111+D118+D125+D132+D139+D146+D153+D160+D167+D174</f>
        <v>7962</v>
      </c>
      <c r="E180" s="26">
        <f>E3+E14+E21+E28+E35+E42+E49+E62+E69+E76+E83+E90+E97+E104+E111+E118+E125+E132+E139+E146+E153+E160+E167+E174</f>
        <v>1405</v>
      </c>
      <c r="F180" s="26">
        <f>F3+F14+F21+F28+F35+F42+F49+F62+F69+F76+F83+F90+F97+F104+F111+F118+F125+F132+F139+F146+F153+F160+F167+F174</f>
        <v>1380</v>
      </c>
      <c r="G180" s="26">
        <f>G3+G14+G21+G28+G35+G42+G49+G62+G69+G76+G83+G90+G97+G104+G111+G118+G125+G132+G139+G146+G153+G160+G167+G174</f>
        <v>10747</v>
      </c>
      <c r="H180" s="27">
        <f>(D180*100)/G180</f>
        <v>74.085791383641947</v>
      </c>
      <c r="I180" s="27">
        <f>(E180*100)/G180</f>
        <v>13.073415836977761</v>
      </c>
      <c r="J180" s="27">
        <f>(F180*100)/G180</f>
        <v>12.840792779380292</v>
      </c>
    </row>
    <row r="181" spans="3:10">
      <c r="C181" s="26" t="s">
        <v>12</v>
      </c>
      <c r="D181" s="26">
        <f t="shared" ref="D181:G182" si="0">D4+D15+D22+D29+D36+D43+D50+D63+D70+D77+D84+D91+D98+D105+D112+D119+D126+D133+D140+D147+D154+D161+D168+D175+D56</f>
        <v>10561</v>
      </c>
      <c r="E181" s="26">
        <f t="shared" si="0"/>
        <v>2033</v>
      </c>
      <c r="F181" s="26">
        <f t="shared" si="0"/>
        <v>2147</v>
      </c>
      <c r="G181" s="26">
        <f t="shared" si="0"/>
        <v>14741</v>
      </c>
      <c r="H181" s="27">
        <f>(D181*100)/G181</f>
        <v>71.643714809036027</v>
      </c>
      <c r="I181" s="27">
        <f>(E181*100)/G181</f>
        <v>13.791465979241572</v>
      </c>
      <c r="J181" s="27">
        <f>(F181*100)/G181</f>
        <v>14.564819211722407</v>
      </c>
    </row>
    <row r="182" spans="3:10">
      <c r="C182" s="26" t="s">
        <v>13</v>
      </c>
      <c r="D182" s="26">
        <f t="shared" si="0"/>
        <v>12641</v>
      </c>
      <c r="E182" s="26">
        <f t="shared" si="0"/>
        <v>2673</v>
      </c>
      <c r="F182" s="26">
        <f t="shared" si="0"/>
        <v>2808</v>
      </c>
      <c r="G182" s="26">
        <f t="shared" si="0"/>
        <v>18122</v>
      </c>
      <c r="H182" s="27">
        <f>(D182*100)/G182</f>
        <v>69.754993930029798</v>
      </c>
      <c r="I182" s="27">
        <f>(E182*100)/G182</f>
        <v>14.750027590773644</v>
      </c>
      <c r="J182" s="27">
        <f>(F182*100)/G182</f>
        <v>15.494978479196556</v>
      </c>
    </row>
    <row r="183" spans="3:10">
      <c r="C183" s="26" t="s">
        <v>14</v>
      </c>
      <c r="D183" s="26">
        <f t="shared" ref="D183:G184" si="1">D6+D17+D24+D31+D38+D45+D52+D65+D72+D79+D86+D93+D100+D107+D114+D121+D128+D135+D142+D149+D156+D163+D170+D177+D58+D10</f>
        <v>13066</v>
      </c>
      <c r="E183" s="26">
        <f t="shared" si="1"/>
        <v>2961</v>
      </c>
      <c r="F183" s="26">
        <f t="shared" si="1"/>
        <v>3178</v>
      </c>
      <c r="G183" s="26">
        <f t="shared" si="1"/>
        <v>19205</v>
      </c>
      <c r="H183" s="27">
        <f>(D183*100)/G183</f>
        <v>68.034366050507685</v>
      </c>
      <c r="I183" s="27">
        <f>(E183*100)/G183</f>
        <v>15.417859932309295</v>
      </c>
      <c r="J183" s="27">
        <f>(F183*100)/G183</f>
        <v>16.547774017183027</v>
      </c>
    </row>
    <row r="184" spans="3:10">
      <c r="C184" s="26" t="s">
        <v>135</v>
      </c>
      <c r="D184" s="26">
        <f t="shared" si="1"/>
        <v>12876</v>
      </c>
      <c r="E184" s="26">
        <f t="shared" si="1"/>
        <v>2938</v>
      </c>
      <c r="F184" s="26">
        <f t="shared" si="1"/>
        <v>2895</v>
      </c>
      <c r="G184" s="26">
        <f t="shared" si="1"/>
        <v>18439</v>
      </c>
      <c r="H184" s="27">
        <f>(D184*100)/G184</f>
        <v>69.83025109821574</v>
      </c>
      <c r="I184" s="27">
        <f>(E184*100)/G184</f>
        <v>15.933618959813439</v>
      </c>
      <c r="J184" s="27">
        <f>(F184*100)/G184</f>
        <v>15.700417593144964</v>
      </c>
    </row>
    <row r="186" spans="3:10">
      <c r="C186" s="26"/>
      <c r="D186" s="26"/>
      <c r="E186" s="26"/>
      <c r="F186" s="26"/>
      <c r="G186" s="26"/>
      <c r="H186" s="27"/>
      <c r="I186" s="27"/>
      <c r="J186" s="27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50"/>
  <sheetViews>
    <sheetView topLeftCell="D1" zoomScale="70" zoomScaleNormal="70" zoomScalePageLayoutView="70" workbookViewId="0">
      <selection activeCell="C48" sqref="C48:J48"/>
    </sheetView>
  </sheetViews>
  <sheetFormatPr baseColWidth="10" defaultColWidth="11.5" defaultRowHeight="14" x14ac:dyDescent="0"/>
  <cols>
    <col min="3" max="3" width="73.5" bestFit="1" customWidth="1"/>
    <col min="4" max="4" width="10.5" bestFit="1" customWidth="1"/>
    <col min="8" max="8" width="12.1640625" bestFit="1" customWidth="1"/>
    <col min="9" max="9" width="12.33203125" bestFit="1" customWidth="1"/>
    <col min="10" max="10" width="12.5" bestFit="1" customWidth="1"/>
  </cols>
  <sheetData>
    <row r="1" spans="3:10" ht="15">
      <c r="D1" s="7" t="s">
        <v>2</v>
      </c>
      <c r="E1" s="7" t="s">
        <v>1</v>
      </c>
      <c r="F1" s="7" t="s">
        <v>0</v>
      </c>
      <c r="G1" s="7" t="s">
        <v>3</v>
      </c>
      <c r="H1" s="8" t="s">
        <v>4</v>
      </c>
      <c r="I1" s="8" t="s">
        <v>5</v>
      </c>
      <c r="J1" s="8" t="s">
        <v>6</v>
      </c>
    </row>
    <row r="2" spans="3:10">
      <c r="C2" s="2" t="s">
        <v>96</v>
      </c>
    </row>
    <row r="3" spans="3:10">
      <c r="C3" s="16" t="s">
        <v>7</v>
      </c>
      <c r="D3" s="15">
        <v>27</v>
      </c>
      <c r="E3" s="15">
        <v>20</v>
      </c>
      <c r="F3" s="15">
        <v>14</v>
      </c>
      <c r="G3" s="15">
        <v>61</v>
      </c>
      <c r="H3" s="13">
        <v>44.26229508196721</v>
      </c>
      <c r="I3" s="13">
        <v>32.786885245901637</v>
      </c>
      <c r="J3" s="13">
        <v>22.950819672131146</v>
      </c>
    </row>
    <row r="4" spans="3:10">
      <c r="C4" s="16" t="s">
        <v>8</v>
      </c>
      <c r="D4" s="15">
        <v>47</v>
      </c>
      <c r="E4" s="15">
        <v>27</v>
      </c>
      <c r="F4" s="15">
        <v>29</v>
      </c>
      <c r="G4" s="15">
        <v>103</v>
      </c>
      <c r="H4" s="13">
        <v>45.631067961165051</v>
      </c>
      <c r="I4" s="13">
        <v>26.21359223300971</v>
      </c>
      <c r="J4" s="13">
        <v>28.155339805825243</v>
      </c>
    </row>
    <row r="5" spans="3:10">
      <c r="C5" s="16" t="s">
        <v>9</v>
      </c>
      <c r="D5" s="15">
        <v>66</v>
      </c>
      <c r="E5" s="15">
        <v>38</v>
      </c>
      <c r="F5" s="15">
        <v>30</v>
      </c>
      <c r="G5" s="15">
        <v>134</v>
      </c>
      <c r="H5" s="13">
        <v>49.253731343283583</v>
      </c>
      <c r="I5" s="13">
        <v>28.35820895522388</v>
      </c>
      <c r="J5" s="13">
        <v>22.388059701492537</v>
      </c>
    </row>
    <row r="6" spans="3:10">
      <c r="C6" s="16" t="s">
        <v>10</v>
      </c>
      <c r="D6" s="20">
        <v>83</v>
      </c>
      <c r="E6" s="20">
        <v>32</v>
      </c>
      <c r="F6" s="20">
        <v>38</v>
      </c>
      <c r="G6" s="20">
        <v>153</v>
      </c>
      <c r="H6" s="13">
        <v>54.248366013071895</v>
      </c>
      <c r="I6" s="13">
        <v>20.915032679738562</v>
      </c>
      <c r="J6" s="13">
        <v>24.836601307189543</v>
      </c>
    </row>
    <row r="7" spans="3:10">
      <c r="C7" s="16" t="s">
        <v>119</v>
      </c>
      <c r="D7" s="20">
        <v>85</v>
      </c>
      <c r="E7" s="20">
        <v>44</v>
      </c>
      <c r="F7" s="20">
        <v>42</v>
      </c>
      <c r="G7" s="20">
        <v>171</v>
      </c>
      <c r="H7" s="13">
        <v>49.707602339181285</v>
      </c>
      <c r="I7" s="13">
        <v>25.730994152046783</v>
      </c>
      <c r="J7" s="13">
        <v>24.561403508771932</v>
      </c>
    </row>
    <row r="9" spans="3:10">
      <c r="C9" s="2" t="s">
        <v>93</v>
      </c>
    </row>
    <row r="10" spans="3:10">
      <c r="C10" s="16" t="s">
        <v>7</v>
      </c>
      <c r="D10" s="15">
        <v>131</v>
      </c>
      <c r="E10" s="15">
        <v>38</v>
      </c>
      <c r="F10" s="15">
        <v>28</v>
      </c>
      <c r="G10" s="15">
        <v>197</v>
      </c>
      <c r="H10" s="13">
        <v>66.497461928934015</v>
      </c>
      <c r="I10" s="13">
        <v>19.289340101522843</v>
      </c>
      <c r="J10" s="13">
        <v>14.213197969543147</v>
      </c>
    </row>
    <row r="11" spans="3:10">
      <c r="C11" s="16" t="s">
        <v>8</v>
      </c>
      <c r="D11" s="15">
        <v>205</v>
      </c>
      <c r="E11" s="15">
        <v>60</v>
      </c>
      <c r="F11" s="15">
        <v>75</v>
      </c>
      <c r="G11" s="15">
        <v>340</v>
      </c>
      <c r="H11" s="13">
        <v>60.294117647058826</v>
      </c>
      <c r="I11" s="13">
        <v>17.647058823529413</v>
      </c>
      <c r="J11" s="13">
        <v>22.058823529411764</v>
      </c>
    </row>
    <row r="12" spans="3:10">
      <c r="C12" s="16" t="s">
        <v>9</v>
      </c>
      <c r="D12" s="15">
        <v>282</v>
      </c>
      <c r="E12" s="15">
        <v>95</v>
      </c>
      <c r="F12" s="15">
        <v>68</v>
      </c>
      <c r="G12" s="15">
        <v>445</v>
      </c>
      <c r="H12" s="13">
        <v>63.370786516853933</v>
      </c>
      <c r="I12" s="13">
        <v>21.348314606741575</v>
      </c>
      <c r="J12" s="13">
        <v>15.280898876404494</v>
      </c>
    </row>
    <row r="13" spans="3:10">
      <c r="C13" s="16" t="s">
        <v>10</v>
      </c>
      <c r="D13" s="20">
        <v>300</v>
      </c>
      <c r="E13" s="20">
        <v>107</v>
      </c>
      <c r="F13" s="20">
        <v>74</v>
      </c>
      <c r="G13" s="20">
        <v>481</v>
      </c>
      <c r="H13" s="13">
        <v>62.370062370062371</v>
      </c>
      <c r="I13" s="13">
        <v>22.245322245322246</v>
      </c>
      <c r="J13" s="13">
        <v>15.384615384615385</v>
      </c>
    </row>
    <row r="14" spans="3:10">
      <c r="C14" s="16" t="s">
        <v>119</v>
      </c>
      <c r="D14" s="20">
        <v>315</v>
      </c>
      <c r="E14" s="20">
        <v>110</v>
      </c>
      <c r="F14" s="20">
        <v>66</v>
      </c>
      <c r="G14" s="20">
        <v>491</v>
      </c>
      <c r="H14" s="13">
        <v>64.154786150712837</v>
      </c>
      <c r="I14" s="13">
        <v>22.403258655804482</v>
      </c>
      <c r="J14" s="13">
        <v>13.441955193482688</v>
      </c>
    </row>
    <row r="16" spans="3:10">
      <c r="C16" s="2" t="s">
        <v>91</v>
      </c>
    </row>
    <row r="17" spans="3:10">
      <c r="C17" s="16" t="s">
        <v>7</v>
      </c>
      <c r="D17" s="15">
        <v>63</v>
      </c>
      <c r="E17" s="15">
        <v>30</v>
      </c>
      <c r="F17" s="15">
        <v>23</v>
      </c>
      <c r="G17" s="15">
        <v>116</v>
      </c>
      <c r="H17" s="13">
        <v>54.310344827586206</v>
      </c>
      <c r="I17" s="13">
        <v>25.862068965517242</v>
      </c>
      <c r="J17" s="13">
        <v>19.827586206896552</v>
      </c>
    </row>
    <row r="18" spans="3:10">
      <c r="C18" s="16" t="s">
        <v>8</v>
      </c>
      <c r="D18" s="15">
        <v>91</v>
      </c>
      <c r="E18" s="15">
        <v>48</v>
      </c>
      <c r="F18" s="15">
        <v>38</v>
      </c>
      <c r="G18" s="15">
        <v>177</v>
      </c>
      <c r="H18" s="13">
        <v>51.412429378531073</v>
      </c>
      <c r="I18" s="13">
        <v>27.118644067796609</v>
      </c>
      <c r="J18" s="13">
        <v>21.468926553672315</v>
      </c>
    </row>
    <row r="19" spans="3:10">
      <c r="C19" s="19" t="s">
        <v>9</v>
      </c>
      <c r="D19" s="15">
        <v>273</v>
      </c>
      <c r="E19" s="15">
        <v>150</v>
      </c>
      <c r="F19" s="15">
        <v>112</v>
      </c>
      <c r="G19" s="15">
        <v>535</v>
      </c>
      <c r="H19" s="13">
        <v>51.028037383177569</v>
      </c>
      <c r="I19" s="13">
        <v>28.037383177570092</v>
      </c>
      <c r="J19" s="13">
        <v>20.934579439252335</v>
      </c>
    </row>
    <row r="20" spans="3:10">
      <c r="C20" s="16" t="s">
        <v>10</v>
      </c>
      <c r="D20" s="15">
        <v>121</v>
      </c>
      <c r="E20" s="15">
        <v>86</v>
      </c>
      <c r="F20" s="15">
        <v>58</v>
      </c>
      <c r="G20" s="15">
        <v>265</v>
      </c>
      <c r="H20" s="13">
        <v>45.660377358490564</v>
      </c>
      <c r="I20" s="13">
        <v>32.452830188679243</v>
      </c>
      <c r="J20" s="13">
        <v>21.886792452830189</v>
      </c>
    </row>
    <row r="21" spans="3:10">
      <c r="C21" s="16" t="s">
        <v>119</v>
      </c>
      <c r="D21" s="15">
        <v>139</v>
      </c>
      <c r="E21" s="15">
        <v>84</v>
      </c>
      <c r="F21" s="15">
        <v>47</v>
      </c>
      <c r="G21" s="15">
        <v>270</v>
      </c>
      <c r="H21" s="13">
        <v>51.481481481481481</v>
      </c>
      <c r="I21" s="13">
        <v>31.111111111111111</v>
      </c>
      <c r="J21" s="13">
        <v>17.407407407407408</v>
      </c>
    </row>
    <row r="23" spans="3:10">
      <c r="C23" s="2" t="s">
        <v>86</v>
      </c>
    </row>
    <row r="24" spans="3:10">
      <c r="C24" s="16" t="s">
        <v>7</v>
      </c>
      <c r="D24" s="15">
        <v>165</v>
      </c>
      <c r="E24" s="15">
        <v>28</v>
      </c>
      <c r="F24" s="15">
        <v>22</v>
      </c>
      <c r="G24" s="15">
        <v>215</v>
      </c>
      <c r="H24" s="13">
        <v>76.744186046511629</v>
      </c>
      <c r="I24" s="13">
        <v>13.023255813953488</v>
      </c>
      <c r="J24" s="13">
        <v>10.232558139534884</v>
      </c>
    </row>
    <row r="25" spans="3:10">
      <c r="C25" s="16" t="s">
        <v>8</v>
      </c>
      <c r="D25" s="15">
        <v>221</v>
      </c>
      <c r="E25" s="15">
        <v>46</v>
      </c>
      <c r="F25" s="15">
        <v>54</v>
      </c>
      <c r="G25" s="15">
        <v>321</v>
      </c>
      <c r="H25" s="13">
        <v>68.847352024922117</v>
      </c>
      <c r="I25" s="13">
        <v>14.330218068535826</v>
      </c>
      <c r="J25" s="13">
        <v>16.822429906542055</v>
      </c>
    </row>
    <row r="26" spans="3:10">
      <c r="C26" s="16" t="s">
        <v>9</v>
      </c>
      <c r="D26" s="15">
        <v>219</v>
      </c>
      <c r="E26" s="15">
        <v>57</v>
      </c>
      <c r="F26" s="15">
        <v>60</v>
      </c>
      <c r="G26" s="15">
        <v>336</v>
      </c>
      <c r="H26" s="13">
        <v>65.178571428571431</v>
      </c>
      <c r="I26" s="13">
        <v>16.964285714285715</v>
      </c>
      <c r="J26" s="13">
        <v>17.857142857142858</v>
      </c>
    </row>
    <row r="27" spans="3:10">
      <c r="C27" s="16" t="s">
        <v>10</v>
      </c>
      <c r="D27" s="15">
        <v>236</v>
      </c>
      <c r="E27" s="15">
        <v>50</v>
      </c>
      <c r="F27" s="15">
        <v>61</v>
      </c>
      <c r="G27" s="15">
        <v>347</v>
      </c>
      <c r="H27" s="13">
        <v>68.011527377521617</v>
      </c>
      <c r="I27" s="13">
        <v>14.409221902017292</v>
      </c>
      <c r="J27" s="13">
        <v>17.579250720461093</v>
      </c>
    </row>
    <row r="28" spans="3:10">
      <c r="C28" s="16" t="s">
        <v>119</v>
      </c>
      <c r="D28" s="15">
        <v>251</v>
      </c>
      <c r="E28" s="15">
        <v>48</v>
      </c>
      <c r="F28" s="15">
        <v>42</v>
      </c>
      <c r="G28" s="15">
        <v>341</v>
      </c>
      <c r="H28" s="13">
        <v>73.607038123167158</v>
      </c>
      <c r="I28" s="13">
        <v>14.07624633431085</v>
      </c>
      <c r="J28" s="13">
        <v>12.316715542521994</v>
      </c>
    </row>
    <row r="30" spans="3:10">
      <c r="C30" s="2" t="s">
        <v>82</v>
      </c>
    </row>
    <row r="31" spans="3:10">
      <c r="C31" s="16" t="s">
        <v>7</v>
      </c>
      <c r="D31" s="15">
        <v>66</v>
      </c>
      <c r="E31" s="15">
        <v>26</v>
      </c>
      <c r="F31" s="15">
        <v>21</v>
      </c>
      <c r="G31" s="15">
        <v>113</v>
      </c>
      <c r="H31" s="13">
        <v>58.407079646017699</v>
      </c>
      <c r="I31" s="13">
        <v>23.008849557522122</v>
      </c>
      <c r="J31" s="13">
        <v>18.584070796460178</v>
      </c>
    </row>
    <row r="32" spans="3:10">
      <c r="C32" s="16" t="s">
        <v>8</v>
      </c>
      <c r="D32" s="15">
        <v>122</v>
      </c>
      <c r="E32" s="15">
        <v>42</v>
      </c>
      <c r="F32" s="15">
        <v>30</v>
      </c>
      <c r="G32" s="15">
        <v>194</v>
      </c>
      <c r="H32" s="13">
        <v>62.886597938144327</v>
      </c>
      <c r="I32" s="13">
        <v>21.649484536082475</v>
      </c>
      <c r="J32" s="13">
        <v>15.463917525773196</v>
      </c>
    </row>
    <row r="33" spans="3:10">
      <c r="C33" s="16" t="s">
        <v>9</v>
      </c>
      <c r="D33" s="15">
        <v>158</v>
      </c>
      <c r="E33" s="15">
        <v>63</v>
      </c>
      <c r="F33" s="15">
        <v>44</v>
      </c>
      <c r="G33" s="15">
        <v>265</v>
      </c>
      <c r="H33" s="13">
        <v>59.622641509433961</v>
      </c>
      <c r="I33" s="13">
        <v>23.773584905660378</v>
      </c>
      <c r="J33" s="13">
        <v>16.60377358490566</v>
      </c>
    </row>
    <row r="34" spans="3:10">
      <c r="C34" s="16" t="s">
        <v>10</v>
      </c>
      <c r="D34" s="15">
        <v>146</v>
      </c>
      <c r="E34" s="15">
        <v>71</v>
      </c>
      <c r="F34" s="15">
        <v>54</v>
      </c>
      <c r="G34" s="15">
        <v>271</v>
      </c>
      <c r="H34" s="13">
        <v>53.874538745387454</v>
      </c>
      <c r="I34" s="13">
        <v>26.199261992619927</v>
      </c>
      <c r="J34" s="13">
        <v>19.926199261992618</v>
      </c>
    </row>
    <row r="35" spans="3:10">
      <c r="C35" s="16" t="s">
        <v>119</v>
      </c>
      <c r="D35" s="15">
        <v>251</v>
      </c>
      <c r="E35" s="15">
        <v>48</v>
      </c>
      <c r="F35" s="15">
        <v>42</v>
      </c>
      <c r="G35" s="15">
        <v>341</v>
      </c>
      <c r="H35" s="13">
        <v>73.607038123167158</v>
      </c>
      <c r="I35" s="13">
        <v>14.07624633431085</v>
      </c>
      <c r="J35" s="13">
        <v>12.316715542521994</v>
      </c>
    </row>
    <row r="37" spans="3:10">
      <c r="C37" s="2" t="s">
        <v>61</v>
      </c>
    </row>
    <row r="38" spans="3:10">
      <c r="C38" s="19" t="s">
        <v>7</v>
      </c>
      <c r="D38" s="15">
        <v>114</v>
      </c>
      <c r="E38" s="15">
        <v>53</v>
      </c>
      <c r="F38" s="15">
        <v>22</v>
      </c>
      <c r="G38" s="15">
        <v>189</v>
      </c>
      <c r="H38" s="13">
        <v>60.317460317460316</v>
      </c>
      <c r="I38" s="13">
        <v>28.042328042328041</v>
      </c>
      <c r="J38" s="13">
        <v>11.640211640211641</v>
      </c>
    </row>
    <row r="39" spans="3:10">
      <c r="C39" s="19" t="s">
        <v>8</v>
      </c>
      <c r="D39" s="15">
        <v>169</v>
      </c>
      <c r="E39" s="15">
        <v>96</v>
      </c>
      <c r="F39" s="15">
        <v>39</v>
      </c>
      <c r="G39" s="15">
        <v>304</v>
      </c>
      <c r="H39" s="13">
        <v>55.592105263157897</v>
      </c>
      <c r="I39" s="13">
        <v>31.578947368421051</v>
      </c>
      <c r="J39" s="13">
        <v>12.828947368421053</v>
      </c>
    </row>
    <row r="40" spans="3:10">
      <c r="C40" s="19" t="s">
        <v>9</v>
      </c>
      <c r="D40" s="15">
        <v>207</v>
      </c>
      <c r="E40" s="15">
        <v>98</v>
      </c>
      <c r="F40" s="15">
        <v>59</v>
      </c>
      <c r="G40" s="15">
        <v>364</v>
      </c>
      <c r="H40" s="13">
        <v>56.868131868131869</v>
      </c>
      <c r="I40" s="13">
        <v>26.923076923076923</v>
      </c>
      <c r="J40" s="13">
        <v>16.208791208791208</v>
      </c>
    </row>
    <row r="41" spans="3:10">
      <c r="C41" s="21" t="s">
        <v>10</v>
      </c>
      <c r="D41" s="20">
        <v>195</v>
      </c>
      <c r="E41" s="20">
        <v>105</v>
      </c>
      <c r="F41" s="20">
        <v>48</v>
      </c>
      <c r="G41" s="20">
        <v>348</v>
      </c>
      <c r="H41" s="13">
        <v>56.03448275862069</v>
      </c>
      <c r="I41" s="13">
        <v>30.172413793103448</v>
      </c>
      <c r="J41" s="13">
        <v>13.793103448275861</v>
      </c>
    </row>
    <row r="42" spans="3:10">
      <c r="C42" s="21" t="s">
        <v>119</v>
      </c>
      <c r="D42" s="20">
        <v>173</v>
      </c>
      <c r="E42" s="20">
        <v>95</v>
      </c>
      <c r="F42" s="20">
        <v>51</v>
      </c>
      <c r="G42" s="20">
        <v>319</v>
      </c>
      <c r="H42" s="13">
        <v>54.231974921630091</v>
      </c>
      <c r="I42" s="13">
        <v>29.780564263322884</v>
      </c>
      <c r="J42" s="13">
        <v>15.987460815047022</v>
      </c>
    </row>
    <row r="44" spans="3:10">
      <c r="C44" s="28" t="s">
        <v>15</v>
      </c>
      <c r="D44" s="26">
        <f>SUM(D3,D10,D17,D24,D31,D38)</f>
        <v>566</v>
      </c>
      <c r="E44" s="26">
        <f>SUM(E3,E10,E17,E24,E31,E38)</f>
        <v>195</v>
      </c>
      <c r="F44" s="26">
        <f>SUM(F3,F10,F17,F24,F31,F38)</f>
        <v>130</v>
      </c>
      <c r="G44" s="26">
        <f>SUM(G3,G10,G17,G24,G31,G38)</f>
        <v>891</v>
      </c>
      <c r="H44" s="27">
        <f>(D44*100)/G44</f>
        <v>63.524130190796861</v>
      </c>
      <c r="I44" s="27">
        <f>(E44*100)/G44</f>
        <v>21.885521885521886</v>
      </c>
      <c r="J44" s="27">
        <f>(F44*100)/G44</f>
        <v>14.590347923681257</v>
      </c>
    </row>
    <row r="45" spans="3:10">
      <c r="C45" s="28" t="s">
        <v>16</v>
      </c>
      <c r="D45" s="26">
        <f>SUM(D4,D11,D18,D25,D32,D39)</f>
        <v>855</v>
      </c>
      <c r="E45" s="26">
        <f t="shared" ref="E45:G48" si="0">SUM(E4,E11,E18,E25,E32,E39)</f>
        <v>319</v>
      </c>
      <c r="F45" s="26">
        <f t="shared" si="0"/>
        <v>265</v>
      </c>
      <c r="G45" s="26">
        <f t="shared" si="0"/>
        <v>1439</v>
      </c>
      <c r="H45" s="27">
        <f>(D45*100)/G45</f>
        <v>59.416261292564279</v>
      </c>
      <c r="I45" s="27">
        <f>(E45*100)/G45</f>
        <v>22.1681723419041</v>
      </c>
      <c r="J45" s="27">
        <f>(F45*100)/G45</f>
        <v>18.415566365531618</v>
      </c>
    </row>
    <row r="46" spans="3:10">
      <c r="C46" s="28" t="s">
        <v>17</v>
      </c>
      <c r="D46" s="26">
        <f>SUM(D5,D12,D19,D26,D33,D40)</f>
        <v>1205</v>
      </c>
      <c r="E46" s="26">
        <f t="shared" si="0"/>
        <v>501</v>
      </c>
      <c r="F46" s="26">
        <f t="shared" si="0"/>
        <v>373</v>
      </c>
      <c r="G46" s="26">
        <f t="shared" si="0"/>
        <v>2079</v>
      </c>
      <c r="H46" s="27">
        <f>(D46*100)/G46</f>
        <v>57.960557960557963</v>
      </c>
      <c r="I46" s="27">
        <f>(E46*100)/G46</f>
        <v>24.098124098124099</v>
      </c>
      <c r="J46" s="27">
        <f>(F46*100)/G46</f>
        <v>17.941317941317941</v>
      </c>
    </row>
    <row r="47" spans="3:10">
      <c r="C47" s="28" t="s">
        <v>18</v>
      </c>
      <c r="D47" s="26">
        <f>SUM(D6,D13,D20,D27,D34,D41)</f>
        <v>1081</v>
      </c>
      <c r="E47" s="26">
        <f t="shared" si="0"/>
        <v>451</v>
      </c>
      <c r="F47" s="26">
        <f t="shared" si="0"/>
        <v>333</v>
      </c>
      <c r="G47" s="26">
        <f t="shared" si="0"/>
        <v>1865</v>
      </c>
      <c r="H47" s="27">
        <f>(D47*100)/G47</f>
        <v>57.962466487935657</v>
      </c>
      <c r="I47" s="27">
        <f>(E47*100)/G47</f>
        <v>24.182305630026811</v>
      </c>
      <c r="J47" s="27">
        <f>(F47*100)/G47</f>
        <v>17.855227882037532</v>
      </c>
    </row>
    <row r="48" spans="3:10">
      <c r="C48" s="28" t="s">
        <v>136</v>
      </c>
      <c r="D48" s="26">
        <f>SUM(D7,D14,D21,D28,D35,D42)</f>
        <v>1214</v>
      </c>
      <c r="E48" s="26">
        <f t="shared" si="0"/>
        <v>429</v>
      </c>
      <c r="F48" s="26">
        <f>SUM(F7,F14,F21,F28,F35,F42)</f>
        <v>290</v>
      </c>
      <c r="G48" s="26">
        <f>SUM(G7,G14,G21,G28,G35,G42)</f>
        <v>1933</v>
      </c>
      <c r="H48" s="27">
        <f>(D48*100)/G48</f>
        <v>62.803931712364204</v>
      </c>
      <c r="I48" s="27">
        <f>(E48*100)/G48</f>
        <v>22.193481634764616</v>
      </c>
      <c r="J48" s="27">
        <f>(F48*100)/G48</f>
        <v>15.002586652871186</v>
      </c>
    </row>
    <row r="50" spans="3:10">
      <c r="C50" s="28"/>
      <c r="D50" s="26"/>
      <c r="E50" s="26"/>
      <c r="F50" s="26"/>
      <c r="G50" s="26"/>
      <c r="H50" s="27"/>
      <c r="I50" s="27"/>
      <c r="J50" s="27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36"/>
  <sheetViews>
    <sheetView zoomScale="60" zoomScaleNormal="60" zoomScalePageLayoutView="60" workbookViewId="0">
      <selection activeCell="C34" sqref="C34:J34"/>
    </sheetView>
  </sheetViews>
  <sheetFormatPr baseColWidth="10" defaultColWidth="11.5" defaultRowHeight="14" x14ac:dyDescent="0"/>
  <cols>
    <col min="3" max="3" width="79.83203125" bestFit="1" customWidth="1"/>
  </cols>
  <sheetData>
    <row r="1" spans="3:10" ht="15">
      <c r="D1" s="7" t="s">
        <v>2</v>
      </c>
      <c r="E1" s="7" t="s">
        <v>1</v>
      </c>
      <c r="F1" s="7" t="s">
        <v>0</v>
      </c>
      <c r="G1" s="7" t="s">
        <v>3</v>
      </c>
      <c r="H1" s="8" t="s">
        <v>4</v>
      </c>
      <c r="I1" s="8" t="s">
        <v>5</v>
      </c>
      <c r="J1" s="8" t="s">
        <v>6</v>
      </c>
    </row>
    <row r="2" spans="3:10">
      <c r="C2" s="2" t="s">
        <v>68</v>
      </c>
    </row>
    <row r="3" spans="3:10">
      <c r="C3" s="19" t="s">
        <v>7</v>
      </c>
      <c r="D3" s="15">
        <v>54</v>
      </c>
      <c r="E3" s="15">
        <v>51</v>
      </c>
      <c r="F3" s="15">
        <v>31</v>
      </c>
      <c r="G3" s="15">
        <v>136</v>
      </c>
      <c r="H3" s="13">
        <v>39.705882352941174</v>
      </c>
      <c r="I3" s="13">
        <v>37.5</v>
      </c>
      <c r="J3" s="13">
        <v>22.794117647058822</v>
      </c>
    </row>
    <row r="4" spans="3:10">
      <c r="C4" s="19" t="s">
        <v>8</v>
      </c>
      <c r="D4" s="15">
        <v>69</v>
      </c>
      <c r="E4" s="15">
        <v>68</v>
      </c>
      <c r="F4" s="15">
        <v>48</v>
      </c>
      <c r="G4" s="15">
        <v>185</v>
      </c>
      <c r="H4" s="13">
        <v>37.297297297297298</v>
      </c>
      <c r="I4" s="13">
        <v>36.756756756756758</v>
      </c>
      <c r="J4" s="13">
        <v>25.945945945945947</v>
      </c>
    </row>
    <row r="5" spans="3:10">
      <c r="C5" s="19" t="s">
        <v>9</v>
      </c>
      <c r="D5" s="15">
        <v>70</v>
      </c>
      <c r="E5" s="15">
        <v>85</v>
      </c>
      <c r="F5" s="15">
        <v>58</v>
      </c>
      <c r="G5" s="15">
        <v>213</v>
      </c>
      <c r="H5" s="13">
        <v>32.863849765258216</v>
      </c>
      <c r="I5" s="13">
        <v>39.906103286384976</v>
      </c>
      <c r="J5" s="13">
        <v>27.230046948356808</v>
      </c>
    </row>
    <row r="6" spans="3:10">
      <c r="C6" s="19" t="s">
        <v>10</v>
      </c>
      <c r="D6" s="15">
        <v>83</v>
      </c>
      <c r="E6" s="15">
        <v>90</v>
      </c>
      <c r="F6" s="15">
        <v>65</v>
      </c>
      <c r="G6" s="15">
        <v>238</v>
      </c>
      <c r="H6" s="13">
        <v>34.87394957983193</v>
      </c>
      <c r="I6" s="13">
        <v>37.815126050420169</v>
      </c>
      <c r="J6" s="13">
        <v>27.310924369747898</v>
      </c>
    </row>
    <row r="7" spans="3:10">
      <c r="C7" s="19" t="s">
        <v>119</v>
      </c>
      <c r="D7" s="15">
        <v>98</v>
      </c>
      <c r="E7" s="15">
        <v>87</v>
      </c>
      <c r="F7" s="15">
        <v>43</v>
      </c>
      <c r="G7" s="15">
        <v>228</v>
      </c>
      <c r="H7" s="13">
        <v>42.982456140350877</v>
      </c>
      <c r="I7" s="13">
        <v>38.157894736842103</v>
      </c>
      <c r="J7" s="13">
        <v>18.859649122807017</v>
      </c>
    </row>
    <row r="9" spans="3:10">
      <c r="C9" s="2" t="s">
        <v>69</v>
      </c>
    </row>
    <row r="10" spans="3:10">
      <c r="C10" s="19" t="s">
        <v>7</v>
      </c>
      <c r="D10" s="15">
        <v>160</v>
      </c>
      <c r="E10" s="15">
        <v>43</v>
      </c>
      <c r="F10" s="15">
        <v>71</v>
      </c>
      <c r="G10" s="15">
        <v>274</v>
      </c>
      <c r="H10" s="13">
        <v>58.394160583941606</v>
      </c>
      <c r="I10" s="13">
        <v>15.693430656934307</v>
      </c>
      <c r="J10" s="13">
        <v>25.912408759124087</v>
      </c>
    </row>
    <row r="11" spans="3:10">
      <c r="C11" s="19" t="s">
        <v>8</v>
      </c>
      <c r="D11" s="15">
        <v>199</v>
      </c>
      <c r="E11" s="15">
        <v>64</v>
      </c>
      <c r="F11" s="15">
        <v>81</v>
      </c>
      <c r="G11" s="15">
        <v>344</v>
      </c>
      <c r="H11" s="13">
        <v>57.848837209302324</v>
      </c>
      <c r="I11" s="13">
        <v>18.604651162790699</v>
      </c>
      <c r="J11" s="13">
        <v>23.546511627906977</v>
      </c>
    </row>
    <row r="12" spans="3:10">
      <c r="C12" s="19" t="s">
        <v>9</v>
      </c>
      <c r="D12" s="15">
        <v>231</v>
      </c>
      <c r="E12" s="15">
        <v>77</v>
      </c>
      <c r="F12" s="15">
        <v>75</v>
      </c>
      <c r="G12" s="15">
        <v>383</v>
      </c>
      <c r="H12" s="13">
        <v>60.313315926892948</v>
      </c>
      <c r="I12" s="13">
        <v>20.104438642297652</v>
      </c>
      <c r="J12" s="13">
        <v>19.582245430809401</v>
      </c>
    </row>
    <row r="13" spans="3:10">
      <c r="C13" s="19" t="s">
        <v>10</v>
      </c>
      <c r="D13" s="15">
        <v>236</v>
      </c>
      <c r="E13" s="15">
        <v>77</v>
      </c>
      <c r="F13" s="15">
        <v>69</v>
      </c>
      <c r="G13" s="15">
        <v>382</v>
      </c>
      <c r="H13" s="13">
        <v>61.780104712041883</v>
      </c>
      <c r="I13" s="13">
        <v>20.157068062827225</v>
      </c>
      <c r="J13" s="13">
        <v>18.062827225130889</v>
      </c>
    </row>
    <row r="14" spans="3:10">
      <c r="C14" s="19" t="s">
        <v>119</v>
      </c>
      <c r="D14" s="15">
        <v>241</v>
      </c>
      <c r="E14" s="15">
        <v>71</v>
      </c>
      <c r="F14" s="15">
        <v>61</v>
      </c>
      <c r="G14" s="15">
        <v>373</v>
      </c>
      <c r="H14" s="13">
        <v>64.611260053619304</v>
      </c>
      <c r="I14" s="13">
        <v>19.034852546916891</v>
      </c>
      <c r="J14" s="13">
        <v>16.353887399463808</v>
      </c>
    </row>
    <row r="16" spans="3:10">
      <c r="C16" s="2" t="s">
        <v>71</v>
      </c>
    </row>
    <row r="17" spans="3:10">
      <c r="C17" s="19" t="s">
        <v>7</v>
      </c>
      <c r="D17" s="15">
        <v>147</v>
      </c>
      <c r="E17" s="15">
        <v>37</v>
      </c>
      <c r="F17" s="15">
        <v>100</v>
      </c>
      <c r="G17" s="15">
        <v>284</v>
      </c>
      <c r="H17" s="13">
        <v>51.760563380281688</v>
      </c>
      <c r="I17" s="13">
        <v>13.028169014084508</v>
      </c>
      <c r="J17" s="13">
        <v>35.2112676056338</v>
      </c>
    </row>
    <row r="18" spans="3:10">
      <c r="C18" s="19" t="s">
        <v>8</v>
      </c>
      <c r="D18" s="15">
        <v>153</v>
      </c>
      <c r="E18" s="15">
        <v>49</v>
      </c>
      <c r="F18" s="15">
        <v>105</v>
      </c>
      <c r="G18" s="15">
        <v>307</v>
      </c>
      <c r="H18" s="13">
        <v>49.837133550488602</v>
      </c>
      <c r="I18" s="13">
        <v>15.960912052117264</v>
      </c>
      <c r="J18" s="13">
        <v>34.20195439739414</v>
      </c>
    </row>
    <row r="19" spans="3:10">
      <c r="C19" s="19" t="s">
        <v>9</v>
      </c>
      <c r="D19" s="15">
        <v>154</v>
      </c>
      <c r="E19" s="15">
        <v>52</v>
      </c>
      <c r="F19" s="15">
        <v>97</v>
      </c>
      <c r="G19" s="15">
        <v>303</v>
      </c>
      <c r="H19" s="13">
        <v>50.825082508250823</v>
      </c>
      <c r="I19" s="13">
        <v>17.161716171617162</v>
      </c>
      <c r="J19" s="13">
        <v>32.013201320132012</v>
      </c>
    </row>
    <row r="20" spans="3:10">
      <c r="C20" s="19" t="s">
        <v>10</v>
      </c>
      <c r="D20" s="15">
        <v>157</v>
      </c>
      <c r="E20" s="15">
        <v>54</v>
      </c>
      <c r="F20" s="15">
        <v>60</v>
      </c>
      <c r="G20" s="15">
        <v>271</v>
      </c>
      <c r="H20" s="13">
        <v>57.933579335793361</v>
      </c>
      <c r="I20" s="13">
        <v>19.926199261992618</v>
      </c>
      <c r="J20" s="13">
        <v>22.140221402214021</v>
      </c>
    </row>
    <row r="21" spans="3:10">
      <c r="C21" s="19" t="s">
        <v>119</v>
      </c>
      <c r="D21" s="15">
        <v>148</v>
      </c>
      <c r="E21" s="15">
        <v>61</v>
      </c>
      <c r="F21" s="15">
        <v>54</v>
      </c>
      <c r="G21" s="15">
        <v>263</v>
      </c>
      <c r="H21" s="13">
        <v>56.273764258555133</v>
      </c>
      <c r="I21" s="13">
        <v>23.193916349809886</v>
      </c>
      <c r="J21" s="13">
        <v>20.532319391634982</v>
      </c>
    </row>
    <row r="23" spans="3:10">
      <c r="C23" s="2" t="s">
        <v>76</v>
      </c>
    </row>
    <row r="24" spans="3:10">
      <c r="C24" s="19" t="s">
        <v>7</v>
      </c>
      <c r="D24" s="15">
        <v>102</v>
      </c>
      <c r="E24" s="15">
        <v>45</v>
      </c>
      <c r="F24" s="15">
        <v>23</v>
      </c>
      <c r="G24" s="15">
        <v>170</v>
      </c>
      <c r="H24" s="13">
        <v>60</v>
      </c>
      <c r="I24" s="13">
        <v>26.470588235294116</v>
      </c>
      <c r="J24" s="13">
        <v>13.529411764705882</v>
      </c>
    </row>
    <row r="25" spans="3:10">
      <c r="C25" s="19" t="s">
        <v>8</v>
      </c>
      <c r="D25" s="15">
        <v>134</v>
      </c>
      <c r="E25" s="15">
        <v>78</v>
      </c>
      <c r="F25" s="15">
        <v>29</v>
      </c>
      <c r="G25" s="15">
        <v>241</v>
      </c>
      <c r="H25" s="13">
        <v>55.601659751037346</v>
      </c>
      <c r="I25" s="13">
        <v>32.365145228215766</v>
      </c>
      <c r="J25" s="13">
        <v>12.033195020746888</v>
      </c>
    </row>
    <row r="26" spans="3:10">
      <c r="C26" s="19" t="s">
        <v>9</v>
      </c>
      <c r="D26" s="15">
        <v>163</v>
      </c>
      <c r="E26" s="15">
        <v>78</v>
      </c>
      <c r="F26" s="15">
        <v>43</v>
      </c>
      <c r="G26" s="15">
        <v>284</v>
      </c>
      <c r="H26" s="13">
        <v>57.394366197183096</v>
      </c>
      <c r="I26" s="13">
        <v>27.464788732394368</v>
      </c>
      <c r="J26" s="13">
        <v>15.140845070422536</v>
      </c>
    </row>
    <row r="27" spans="3:10">
      <c r="C27" s="19" t="s">
        <v>10</v>
      </c>
      <c r="D27" s="15">
        <v>164</v>
      </c>
      <c r="E27" s="15">
        <v>81</v>
      </c>
      <c r="F27" s="15">
        <v>35</v>
      </c>
      <c r="G27" s="15">
        <v>280</v>
      </c>
      <c r="H27" s="13">
        <v>58.571428571428569</v>
      </c>
      <c r="I27" s="13">
        <v>28.928571428571427</v>
      </c>
      <c r="J27" s="13">
        <v>12.5</v>
      </c>
    </row>
    <row r="28" spans="3:10">
      <c r="C28" s="19" t="s">
        <v>119</v>
      </c>
      <c r="D28" s="15">
        <v>153</v>
      </c>
      <c r="E28" s="15">
        <v>68</v>
      </c>
      <c r="F28" s="15">
        <v>42</v>
      </c>
      <c r="G28" s="15">
        <v>263</v>
      </c>
      <c r="H28" s="13">
        <v>58.174904942965782</v>
      </c>
      <c r="I28" s="13">
        <v>25.85551330798479</v>
      </c>
      <c r="J28" s="13">
        <v>15.96958174904943</v>
      </c>
    </row>
    <row r="30" spans="3:10">
      <c r="C30" s="28" t="s">
        <v>19</v>
      </c>
      <c r="D30" s="26">
        <f>SUM(D3,D10,D17,D24)</f>
        <v>463</v>
      </c>
      <c r="E30" s="26">
        <f>SUM(E3,E10,E17,E24)</f>
        <v>176</v>
      </c>
      <c r="F30" s="26">
        <f>SUM(F3,F10,F17,F24)</f>
        <v>225</v>
      </c>
      <c r="G30" s="26">
        <f>SUM(G3,G10,G17,G24)</f>
        <v>864</v>
      </c>
      <c r="H30" s="27">
        <f>(D30*100)/G30</f>
        <v>53.587962962962962</v>
      </c>
      <c r="I30" s="27">
        <f>(E30*100)/G30</f>
        <v>20.37037037037037</v>
      </c>
      <c r="J30" s="27">
        <f>(F30*100)/G30</f>
        <v>26.041666666666668</v>
      </c>
    </row>
    <row r="31" spans="3:10">
      <c r="C31" s="28" t="s">
        <v>20</v>
      </c>
      <c r="D31" s="26">
        <f>SUM(D4,D11,D18,D25)</f>
        <v>555</v>
      </c>
      <c r="E31" s="26">
        <f t="shared" ref="E31:G34" si="0">SUM(E4,E11,E18,E25)</f>
        <v>259</v>
      </c>
      <c r="F31" s="26">
        <f t="shared" si="0"/>
        <v>263</v>
      </c>
      <c r="G31" s="26">
        <f t="shared" si="0"/>
        <v>1077</v>
      </c>
      <c r="H31" s="27">
        <f>(D31*100)/G31</f>
        <v>51.532033426183844</v>
      </c>
      <c r="I31" s="27">
        <f>(E31*100)/G31</f>
        <v>24.048282265552462</v>
      </c>
      <c r="J31" s="27">
        <f>(F31*100)/G31</f>
        <v>24.419684308263694</v>
      </c>
    </row>
    <row r="32" spans="3:10">
      <c r="C32" s="28" t="s">
        <v>21</v>
      </c>
      <c r="D32" s="26">
        <f>SUM(D5,D12,D19,D26)</f>
        <v>618</v>
      </c>
      <c r="E32" s="26">
        <f t="shared" si="0"/>
        <v>292</v>
      </c>
      <c r="F32" s="26">
        <f t="shared" si="0"/>
        <v>273</v>
      </c>
      <c r="G32" s="26">
        <f t="shared" si="0"/>
        <v>1183</v>
      </c>
      <c r="H32" s="27">
        <f>(D32*100)/G32</f>
        <v>52.240067624683007</v>
      </c>
      <c r="I32" s="27">
        <f>(E32*100)/G32</f>
        <v>24.683009298393912</v>
      </c>
      <c r="J32" s="27">
        <f>(F32*100)/G32</f>
        <v>23.076923076923077</v>
      </c>
    </row>
    <row r="33" spans="3:10">
      <c r="C33" s="28" t="s">
        <v>22</v>
      </c>
      <c r="D33" s="26">
        <f>SUM(D6,D13,D20,D27)</f>
        <v>640</v>
      </c>
      <c r="E33" s="26">
        <f t="shared" si="0"/>
        <v>302</v>
      </c>
      <c r="F33" s="26">
        <f t="shared" si="0"/>
        <v>229</v>
      </c>
      <c r="G33" s="26">
        <f t="shared" si="0"/>
        <v>1171</v>
      </c>
      <c r="H33" s="27">
        <f>(D33*100)/G33</f>
        <v>54.654141759180185</v>
      </c>
      <c r="I33" s="27">
        <f>(E33*100)/G33</f>
        <v>25.789923142613151</v>
      </c>
      <c r="J33" s="27">
        <f>(F33*100)/G33</f>
        <v>19.55593509820666</v>
      </c>
    </row>
    <row r="34" spans="3:10">
      <c r="C34" s="28" t="s">
        <v>137</v>
      </c>
      <c r="D34" s="26">
        <f>SUM(D7,D14,D21,D28)</f>
        <v>640</v>
      </c>
      <c r="E34" s="26">
        <f t="shared" si="0"/>
        <v>287</v>
      </c>
      <c r="F34" s="26">
        <f t="shared" si="0"/>
        <v>200</v>
      </c>
      <c r="G34" s="26">
        <f t="shared" si="0"/>
        <v>1127</v>
      </c>
      <c r="H34" s="27">
        <f>(D34*100)/G34</f>
        <v>56.787932564330077</v>
      </c>
      <c r="I34" s="27">
        <f>(E34*100)/G34</f>
        <v>25.465838509316772</v>
      </c>
      <c r="J34" s="27">
        <f>(F34*100)/G34</f>
        <v>17.746228926353151</v>
      </c>
    </row>
    <row r="36" spans="3:10">
      <c r="C36" s="28"/>
      <c r="D36" s="26"/>
      <c r="E36" s="26"/>
      <c r="F36" s="26"/>
      <c r="G36" s="26"/>
      <c r="H36" s="27"/>
      <c r="I36" s="27"/>
      <c r="J36" s="27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5"/>
  <sheetViews>
    <sheetView zoomScale="80" zoomScaleNormal="80" zoomScalePageLayoutView="80" workbookViewId="0">
      <selection activeCell="F30" sqref="F30"/>
    </sheetView>
  </sheetViews>
  <sheetFormatPr baseColWidth="10" defaultColWidth="11.5" defaultRowHeight="14" x14ac:dyDescent="0"/>
  <cols>
    <col min="3" max="3" width="22.5" customWidth="1"/>
  </cols>
  <sheetData>
    <row r="1" spans="3:10">
      <c r="H1" t="s">
        <v>138</v>
      </c>
      <c r="I1" t="s">
        <v>139</v>
      </c>
      <c r="J1" t="s">
        <v>140</v>
      </c>
    </row>
    <row r="2" spans="3:10">
      <c r="C2" s="26" t="s">
        <v>11</v>
      </c>
      <c r="D2" s="26">
        <v>7962</v>
      </c>
      <c r="E2" s="26">
        <v>1405</v>
      </c>
      <c r="F2" s="26">
        <v>1380</v>
      </c>
      <c r="G2" s="26">
        <v>10747</v>
      </c>
      <c r="H2" s="27">
        <v>74.085791383641947</v>
      </c>
      <c r="I2" s="27">
        <v>13.073415836977761</v>
      </c>
      <c r="J2" s="27">
        <v>12.840792779380292</v>
      </c>
    </row>
    <row r="3" spans="3:10">
      <c r="C3" s="26" t="s">
        <v>12</v>
      </c>
      <c r="D3" s="26">
        <v>10561</v>
      </c>
      <c r="E3" s="26">
        <v>2033</v>
      </c>
      <c r="F3" s="26">
        <v>2147</v>
      </c>
      <c r="G3" s="26">
        <v>14741</v>
      </c>
      <c r="H3" s="27">
        <v>71.643714809036027</v>
      </c>
      <c r="I3" s="27">
        <v>13.791465979241572</v>
      </c>
      <c r="J3" s="27">
        <v>14.564819211722407</v>
      </c>
    </row>
    <row r="4" spans="3:10">
      <c r="C4" s="26" t="s">
        <v>13</v>
      </c>
      <c r="D4" s="26">
        <v>12641</v>
      </c>
      <c r="E4" s="26">
        <v>2673</v>
      </c>
      <c r="F4" s="26">
        <v>2808</v>
      </c>
      <c r="G4" s="26">
        <v>18122</v>
      </c>
      <c r="H4" s="27">
        <v>69.754993930029798</v>
      </c>
      <c r="I4" s="27">
        <v>14.750027590773644</v>
      </c>
      <c r="J4" s="27">
        <v>15.494978479196556</v>
      </c>
    </row>
    <row r="5" spans="3:10">
      <c r="C5" s="26" t="s">
        <v>14</v>
      </c>
      <c r="D5" s="26">
        <v>13066</v>
      </c>
      <c r="E5" s="26">
        <v>2961</v>
      </c>
      <c r="F5" s="26">
        <v>3178</v>
      </c>
      <c r="G5" s="26">
        <v>19205</v>
      </c>
      <c r="H5" s="27">
        <v>68.034366050507685</v>
      </c>
      <c r="I5" s="27">
        <v>15.417859932309295</v>
      </c>
      <c r="J5" s="27">
        <v>16.547774017183027</v>
      </c>
    </row>
    <row r="6" spans="3:10">
      <c r="C6" s="26" t="s">
        <v>135</v>
      </c>
      <c r="D6" s="26">
        <v>12876</v>
      </c>
      <c r="E6" s="26">
        <v>2938</v>
      </c>
      <c r="F6" s="26">
        <v>2895</v>
      </c>
      <c r="G6" s="26">
        <v>18439</v>
      </c>
      <c r="H6" s="27">
        <v>69.83025109821574</v>
      </c>
      <c r="I6" s="27">
        <v>15.933618959813439</v>
      </c>
      <c r="J6" s="27">
        <v>15.700417593144964</v>
      </c>
    </row>
    <row r="8" spans="3:10">
      <c r="C8" s="26" t="s">
        <v>15</v>
      </c>
      <c r="D8" s="26">
        <v>539</v>
      </c>
      <c r="E8" s="26">
        <v>175</v>
      </c>
      <c r="F8" s="26">
        <v>116</v>
      </c>
      <c r="G8" s="26">
        <v>830</v>
      </c>
      <c r="H8" s="27">
        <v>64.939759036144579</v>
      </c>
      <c r="I8" s="27">
        <v>21.08433734939759</v>
      </c>
      <c r="J8" s="27">
        <v>13.975903614457831</v>
      </c>
    </row>
    <row r="9" spans="3:10">
      <c r="C9" s="26" t="s">
        <v>16</v>
      </c>
      <c r="D9" s="26">
        <v>808</v>
      </c>
      <c r="E9" s="26">
        <v>292</v>
      </c>
      <c r="F9" s="26">
        <v>236</v>
      </c>
      <c r="G9" s="26">
        <v>1336</v>
      </c>
      <c r="H9" s="27">
        <v>60.479041916167667</v>
      </c>
      <c r="I9" s="27">
        <v>21.856287425149702</v>
      </c>
      <c r="J9" s="27">
        <v>17.664670658682635</v>
      </c>
    </row>
    <row r="10" spans="3:10">
      <c r="C10" s="26" t="s">
        <v>17</v>
      </c>
      <c r="D10" s="26">
        <v>1139</v>
      </c>
      <c r="E10" s="26">
        <v>463</v>
      </c>
      <c r="F10" s="26">
        <v>343</v>
      </c>
      <c r="G10" s="26">
        <v>1945</v>
      </c>
      <c r="H10" s="27">
        <v>58.560411311053983</v>
      </c>
      <c r="I10" s="27">
        <v>23.804627249357328</v>
      </c>
      <c r="J10" s="27">
        <v>17.63496143958869</v>
      </c>
    </row>
    <row r="11" spans="3:10">
      <c r="C11" s="26" t="s">
        <v>18</v>
      </c>
      <c r="D11" s="26">
        <v>998</v>
      </c>
      <c r="E11" s="26">
        <v>419</v>
      </c>
      <c r="F11" s="26">
        <v>295</v>
      </c>
      <c r="G11" s="26">
        <v>1712</v>
      </c>
      <c r="H11" s="27">
        <v>58.294392523364486</v>
      </c>
      <c r="I11" s="27">
        <v>24.47429906542056</v>
      </c>
      <c r="J11" s="27">
        <v>17.231308411214954</v>
      </c>
    </row>
    <row r="12" spans="3:10">
      <c r="C12" s="26" t="s">
        <v>136</v>
      </c>
      <c r="D12" s="26">
        <v>1214</v>
      </c>
      <c r="E12" s="26">
        <v>429</v>
      </c>
      <c r="F12" s="26">
        <v>290</v>
      </c>
      <c r="G12" s="26">
        <v>1933</v>
      </c>
      <c r="H12" s="27">
        <v>62.803931712364204</v>
      </c>
      <c r="I12" s="27">
        <v>22.193481634764616</v>
      </c>
      <c r="J12" s="27">
        <v>15.002586652871186</v>
      </c>
    </row>
    <row r="14" spans="3:10">
      <c r="C14" s="26" t="s">
        <v>19</v>
      </c>
      <c r="D14" s="26">
        <v>463</v>
      </c>
      <c r="E14" s="26">
        <v>176</v>
      </c>
      <c r="F14" s="26">
        <v>225</v>
      </c>
      <c r="G14" s="26">
        <v>864</v>
      </c>
      <c r="H14" s="27">
        <v>53.587962962962962</v>
      </c>
      <c r="I14" s="27">
        <v>20.37037037037037</v>
      </c>
      <c r="J14" s="27">
        <v>26.041666666666668</v>
      </c>
    </row>
    <row r="15" spans="3:10">
      <c r="C15" s="26" t="s">
        <v>20</v>
      </c>
      <c r="D15" s="26">
        <v>555</v>
      </c>
      <c r="E15" s="26">
        <v>259</v>
      </c>
      <c r="F15" s="26">
        <v>263</v>
      </c>
      <c r="G15" s="26">
        <v>1077</v>
      </c>
      <c r="H15" s="27">
        <v>51.532033426183844</v>
      </c>
      <c r="I15" s="27">
        <v>24.048282265552462</v>
      </c>
      <c r="J15" s="27">
        <v>24.419684308263694</v>
      </c>
    </row>
    <row r="16" spans="3:10">
      <c r="C16" s="26" t="s">
        <v>21</v>
      </c>
      <c r="D16" s="26">
        <v>618</v>
      </c>
      <c r="E16" s="26">
        <v>292</v>
      </c>
      <c r="F16" s="26">
        <v>273</v>
      </c>
      <c r="G16" s="26">
        <v>1183</v>
      </c>
      <c r="H16" s="27">
        <v>52.240067624683007</v>
      </c>
      <c r="I16" s="27">
        <v>24.683009298393912</v>
      </c>
      <c r="J16" s="27">
        <v>23.076923076923077</v>
      </c>
    </row>
    <row r="17" spans="3:10">
      <c r="C17" s="26" t="s">
        <v>22</v>
      </c>
      <c r="D17" s="26">
        <v>640</v>
      </c>
      <c r="E17" s="26">
        <v>302</v>
      </c>
      <c r="F17" s="26">
        <v>229</v>
      </c>
      <c r="G17" s="26">
        <v>1171</v>
      </c>
      <c r="H17" s="27">
        <v>54.654141759180185</v>
      </c>
      <c r="I17" s="27">
        <v>25.789923142613151</v>
      </c>
      <c r="J17" s="27">
        <v>19.55593509820666</v>
      </c>
    </row>
    <row r="18" spans="3:10">
      <c r="C18" s="26" t="s">
        <v>137</v>
      </c>
      <c r="D18" s="26">
        <v>640</v>
      </c>
      <c r="E18" s="26">
        <v>287</v>
      </c>
      <c r="F18" s="26">
        <v>200</v>
      </c>
      <c r="G18" s="26">
        <v>1127</v>
      </c>
      <c r="H18" s="27">
        <v>56.787932564330077</v>
      </c>
      <c r="I18" s="27">
        <v>25.465838509316772</v>
      </c>
      <c r="J18" s="27">
        <v>17.746228926353151</v>
      </c>
    </row>
    <row r="19" spans="3:10" ht="15" thickBot="1"/>
    <row r="20" spans="3:10" ht="16" thickTop="1" thickBot="1">
      <c r="C20" s="24" t="s">
        <v>141</v>
      </c>
      <c r="D20" s="24">
        <f>SUM(D2,D8,D14)</f>
        <v>8964</v>
      </c>
      <c r="E20" s="24">
        <f>SUM(E2,E8,E14)</f>
        <v>1756</v>
      </c>
      <c r="F20" s="24">
        <f>SUM(F2,F8,F14)</f>
        <v>1721</v>
      </c>
      <c r="G20" s="24">
        <f>SUM(G2,G8,G14)</f>
        <v>12441</v>
      </c>
      <c r="H20" s="25">
        <f>(D20*100)/G20</f>
        <v>72.052085845189296</v>
      </c>
      <c r="I20" s="25">
        <f>(E20*100)/G20</f>
        <v>14.114621011172735</v>
      </c>
      <c r="J20" s="25">
        <f>(F20*100)/G20</f>
        <v>13.833293143637972</v>
      </c>
    </row>
    <row r="21" spans="3:10" ht="15.75" customHeight="1" thickTop="1" thickBot="1">
      <c r="C21" s="24" t="s">
        <v>142</v>
      </c>
      <c r="D21" s="24">
        <f>SUM(D3,D9,D15)</f>
        <v>11924</v>
      </c>
      <c r="E21" s="24">
        <f t="shared" ref="E21:G23" si="0">SUM(E3,E9,E15)</f>
        <v>2584</v>
      </c>
      <c r="F21" s="24">
        <f t="shared" si="0"/>
        <v>2646</v>
      </c>
      <c r="G21" s="24">
        <f t="shared" si="0"/>
        <v>17154</v>
      </c>
      <c r="H21" s="25">
        <f>(D21*100)/G21</f>
        <v>69.511484201935403</v>
      </c>
      <c r="I21" s="25">
        <f>(E21*100)/G21</f>
        <v>15.063542031013174</v>
      </c>
      <c r="J21" s="25">
        <f>(F21*100)/G21</f>
        <v>15.424973767051416</v>
      </c>
    </row>
    <row r="22" spans="3:10" ht="16" thickTop="1" thickBot="1">
      <c r="C22" s="24" t="s">
        <v>143</v>
      </c>
      <c r="D22" s="24">
        <f>SUM(D4,D10,D16)</f>
        <v>14398</v>
      </c>
      <c r="E22" s="24">
        <f t="shared" si="0"/>
        <v>3428</v>
      </c>
      <c r="F22" s="24">
        <f t="shared" si="0"/>
        <v>3424</v>
      </c>
      <c r="G22" s="24">
        <f t="shared" si="0"/>
        <v>21250</v>
      </c>
      <c r="H22" s="25">
        <f>(D22*100)/G22</f>
        <v>67.755294117647054</v>
      </c>
      <c r="I22" s="25">
        <f>(E22*100)/G22</f>
        <v>16.131764705882354</v>
      </c>
      <c r="J22" s="25">
        <f>(F22*100)/G22</f>
        <v>16.112941176470589</v>
      </c>
    </row>
    <row r="23" spans="3:10" ht="16" thickTop="1" thickBot="1">
      <c r="C23" s="24" t="s">
        <v>145</v>
      </c>
      <c r="D23" s="24">
        <f>SUM(D5,D11,D17)</f>
        <v>14704</v>
      </c>
      <c r="E23" s="24">
        <f t="shared" si="0"/>
        <v>3682</v>
      </c>
      <c r="F23" s="24">
        <f t="shared" si="0"/>
        <v>3702</v>
      </c>
      <c r="G23" s="24">
        <f t="shared" si="0"/>
        <v>22088</v>
      </c>
      <c r="H23" s="25">
        <f>(D23*100)/G23</f>
        <v>66.570083303151037</v>
      </c>
      <c r="I23" s="25">
        <f>(E23*100)/G23</f>
        <v>16.669684896776531</v>
      </c>
      <c r="J23" s="25">
        <f>(F23*100)/G23</f>
        <v>16.760231800072436</v>
      </c>
    </row>
    <row r="24" spans="3:10" ht="16" thickTop="1" thickBot="1">
      <c r="C24" s="24" t="s">
        <v>144</v>
      </c>
      <c r="D24" s="24">
        <f>SUM(D6,D12,D18)</f>
        <v>14730</v>
      </c>
      <c r="E24" s="24">
        <f>SUM(E6,E12,E18)</f>
        <v>3654</v>
      </c>
      <c r="F24" s="24">
        <f>SUM(F6,F12,F18)</f>
        <v>3385</v>
      </c>
      <c r="G24" s="24">
        <f>SUM(G6,G12,G18)</f>
        <v>21499</v>
      </c>
      <c r="H24" s="25">
        <f>(D24*100)/G24</f>
        <v>68.514814642541509</v>
      </c>
      <c r="I24" s="25">
        <f>(E24*100)/G24</f>
        <v>16.996139355318853</v>
      </c>
      <c r="J24" s="25">
        <f>(F24*100)/G24</f>
        <v>15.744918368296199</v>
      </c>
    </row>
    <row r="25" spans="3:10" ht="15" thickTop="1"/>
    <row r="35" spans="2:4">
      <c r="B35" s="29"/>
      <c r="C35" s="29"/>
      <c r="D35" s="29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0"/>
  <sheetViews>
    <sheetView zoomScale="80" zoomScaleNormal="80" zoomScalePageLayoutView="80" workbookViewId="0">
      <selection sqref="A1:K156"/>
    </sheetView>
  </sheetViews>
  <sheetFormatPr baseColWidth="10" defaultColWidth="11.5" defaultRowHeight="14" x14ac:dyDescent="0"/>
  <cols>
    <col min="2" max="2" width="5.5" customWidth="1"/>
    <col min="3" max="3" width="58.33203125" customWidth="1"/>
  </cols>
  <sheetData>
    <row r="1" spans="1:11">
      <c r="A1" s="38">
        <v>2015</v>
      </c>
      <c r="B1" s="12" t="s">
        <v>59</v>
      </c>
      <c r="C1" s="12" t="s">
        <v>95</v>
      </c>
      <c r="D1">
        <v>1</v>
      </c>
      <c r="E1" s="30">
        <v>79</v>
      </c>
      <c r="F1" s="30">
        <v>9</v>
      </c>
      <c r="G1" s="30">
        <v>9</v>
      </c>
      <c r="H1" s="30">
        <v>97</v>
      </c>
      <c r="I1" s="36">
        <v>81.44</v>
      </c>
      <c r="J1" s="36">
        <v>9.27</v>
      </c>
      <c r="K1" s="36">
        <v>9.2899999999999991</v>
      </c>
    </row>
    <row r="2" spans="1:11">
      <c r="A2" s="38">
        <v>2015</v>
      </c>
      <c r="B2" s="12" t="s">
        <v>59</v>
      </c>
      <c r="C2" s="12" t="s">
        <v>95</v>
      </c>
      <c r="D2">
        <v>2</v>
      </c>
      <c r="E2" s="30">
        <v>53</v>
      </c>
      <c r="F2" s="30">
        <v>18</v>
      </c>
      <c r="G2" s="30">
        <v>14</v>
      </c>
      <c r="H2" s="30">
        <v>85</v>
      </c>
      <c r="I2" s="36">
        <v>62.35</v>
      </c>
      <c r="J2" s="36">
        <v>21.17</v>
      </c>
      <c r="K2" s="36">
        <v>16.48</v>
      </c>
    </row>
    <row r="3" spans="1:11">
      <c r="A3" s="38">
        <v>2015</v>
      </c>
      <c r="B3" s="12" t="s">
        <v>59</v>
      </c>
      <c r="C3" s="12" t="s">
        <v>95</v>
      </c>
      <c r="D3">
        <v>3</v>
      </c>
      <c r="E3" s="30">
        <v>57</v>
      </c>
      <c r="F3" s="30">
        <v>24</v>
      </c>
      <c r="G3" s="30">
        <v>19</v>
      </c>
      <c r="H3" s="30">
        <v>100</v>
      </c>
      <c r="I3" s="36">
        <v>57</v>
      </c>
      <c r="J3" s="36">
        <v>24</v>
      </c>
      <c r="K3" s="36">
        <v>19</v>
      </c>
    </row>
    <row r="4" spans="1:11">
      <c r="A4" s="38">
        <v>2015</v>
      </c>
      <c r="B4" s="12" t="s">
        <v>59</v>
      </c>
      <c r="C4" s="12" t="s">
        <v>95</v>
      </c>
      <c r="D4">
        <v>4</v>
      </c>
      <c r="E4" s="30">
        <v>63</v>
      </c>
      <c r="F4" s="30">
        <v>28</v>
      </c>
      <c r="G4" s="30">
        <v>13</v>
      </c>
      <c r="H4" s="30">
        <v>104</v>
      </c>
      <c r="I4" s="36">
        <v>60.57</v>
      </c>
      <c r="J4" s="36">
        <v>26.92</v>
      </c>
      <c r="K4" s="36">
        <v>12.51</v>
      </c>
    </row>
    <row r="5" spans="1:11">
      <c r="A5" s="38">
        <v>2015</v>
      </c>
      <c r="B5" s="12" t="s">
        <v>59</v>
      </c>
      <c r="C5" s="12" t="s">
        <v>96</v>
      </c>
      <c r="D5">
        <v>1</v>
      </c>
      <c r="E5">
        <v>36</v>
      </c>
      <c r="F5">
        <v>14</v>
      </c>
      <c r="G5">
        <v>10</v>
      </c>
      <c r="H5">
        <v>60</v>
      </c>
      <c r="I5" s="31">
        <v>60</v>
      </c>
      <c r="J5" s="31">
        <v>23.33</v>
      </c>
      <c r="K5" s="31">
        <v>16.670000000000002</v>
      </c>
    </row>
    <row r="6" spans="1:11">
      <c r="A6" s="38">
        <v>2015</v>
      </c>
      <c r="B6" s="12" t="s">
        <v>59</v>
      </c>
      <c r="C6" s="12" t="s">
        <v>96</v>
      </c>
      <c r="D6">
        <v>2</v>
      </c>
      <c r="E6">
        <v>19</v>
      </c>
      <c r="F6">
        <v>5</v>
      </c>
      <c r="G6">
        <v>11</v>
      </c>
      <c r="H6">
        <v>35</v>
      </c>
      <c r="I6" s="31">
        <v>54.28</v>
      </c>
      <c r="J6" s="31">
        <v>14.28</v>
      </c>
      <c r="K6" s="31">
        <v>31.44</v>
      </c>
    </row>
    <row r="7" spans="1:11">
      <c r="A7" s="38">
        <v>2015</v>
      </c>
      <c r="B7" s="12" t="s">
        <v>59</v>
      </c>
      <c r="C7" s="12" t="s">
        <v>96</v>
      </c>
      <c r="D7">
        <v>3</v>
      </c>
      <c r="E7">
        <v>20</v>
      </c>
      <c r="F7">
        <v>10</v>
      </c>
      <c r="G7">
        <v>13</v>
      </c>
      <c r="H7">
        <v>43</v>
      </c>
      <c r="I7" s="31">
        <v>46.51</v>
      </c>
      <c r="J7" s="31">
        <v>23.25</v>
      </c>
      <c r="K7" s="31">
        <v>30.24</v>
      </c>
    </row>
    <row r="8" spans="1:11">
      <c r="A8" s="38">
        <v>2015</v>
      </c>
      <c r="B8" s="12" t="s">
        <v>59</v>
      </c>
      <c r="C8" s="12" t="s">
        <v>96</v>
      </c>
      <c r="D8">
        <v>4</v>
      </c>
      <c r="E8">
        <v>10</v>
      </c>
      <c r="F8">
        <v>15</v>
      </c>
      <c r="G8">
        <v>8</v>
      </c>
      <c r="H8">
        <v>33</v>
      </c>
      <c r="I8" s="31">
        <v>30.3</v>
      </c>
      <c r="J8" s="31">
        <v>45.45</v>
      </c>
      <c r="K8" s="31">
        <v>24.25</v>
      </c>
    </row>
    <row r="9" spans="1:11">
      <c r="A9" s="38">
        <v>2015</v>
      </c>
      <c r="B9" s="12" t="s">
        <v>59</v>
      </c>
      <c r="C9" s="12" t="s">
        <v>92</v>
      </c>
      <c r="D9">
        <v>1</v>
      </c>
      <c r="E9">
        <v>138</v>
      </c>
      <c r="F9">
        <v>12</v>
      </c>
      <c r="G9">
        <v>16</v>
      </c>
      <c r="H9">
        <v>166</v>
      </c>
      <c r="I9" s="31">
        <v>83.13</v>
      </c>
      <c r="J9" s="31">
        <v>7.22</v>
      </c>
      <c r="K9" s="31">
        <v>9.65</v>
      </c>
    </row>
    <row r="10" spans="1:11">
      <c r="A10" s="38">
        <v>2015</v>
      </c>
      <c r="B10" s="12" t="s">
        <v>59</v>
      </c>
      <c r="C10" s="12" t="s">
        <v>92</v>
      </c>
      <c r="D10">
        <v>2</v>
      </c>
      <c r="E10">
        <v>180</v>
      </c>
      <c r="F10">
        <v>12</v>
      </c>
      <c r="G10">
        <v>33</v>
      </c>
      <c r="H10">
        <v>225</v>
      </c>
      <c r="I10" s="31">
        <v>80</v>
      </c>
      <c r="J10" s="31">
        <v>5.33</v>
      </c>
      <c r="K10" s="31">
        <v>14.67</v>
      </c>
    </row>
    <row r="11" spans="1:11">
      <c r="A11" s="38">
        <v>2015</v>
      </c>
      <c r="B11" s="12" t="s">
        <v>59</v>
      </c>
      <c r="C11" s="12" t="s">
        <v>92</v>
      </c>
      <c r="D11">
        <v>3</v>
      </c>
      <c r="E11">
        <v>174</v>
      </c>
      <c r="F11">
        <v>27</v>
      </c>
      <c r="G11">
        <v>31</v>
      </c>
      <c r="H11">
        <v>232</v>
      </c>
      <c r="I11" s="31">
        <v>75</v>
      </c>
      <c r="J11" s="31">
        <v>11.63</v>
      </c>
      <c r="K11" s="31">
        <v>13.37</v>
      </c>
    </row>
    <row r="12" spans="1:11">
      <c r="A12" s="38">
        <v>2015</v>
      </c>
      <c r="B12" s="12" t="s">
        <v>59</v>
      </c>
      <c r="C12" s="12" t="s">
        <v>92</v>
      </c>
      <c r="D12">
        <v>4</v>
      </c>
      <c r="E12">
        <v>205</v>
      </c>
      <c r="F12">
        <v>43</v>
      </c>
      <c r="G12">
        <v>31</v>
      </c>
      <c r="H12">
        <v>279</v>
      </c>
      <c r="I12" s="31">
        <v>73.47</v>
      </c>
      <c r="J12" s="31">
        <v>15.41</v>
      </c>
      <c r="K12" s="31">
        <v>11.12</v>
      </c>
    </row>
    <row r="13" spans="1:11">
      <c r="A13" s="38">
        <v>2015</v>
      </c>
      <c r="B13" s="12" t="s">
        <v>59</v>
      </c>
      <c r="C13" s="12" t="s">
        <v>93</v>
      </c>
      <c r="D13">
        <v>1</v>
      </c>
      <c r="E13">
        <v>71</v>
      </c>
      <c r="F13">
        <v>26</v>
      </c>
      <c r="G13">
        <v>11</v>
      </c>
      <c r="H13">
        <v>108</v>
      </c>
      <c r="I13" s="31">
        <v>65.739999999999995</v>
      </c>
      <c r="J13" s="31">
        <v>24.07</v>
      </c>
      <c r="K13" s="31">
        <v>10.19</v>
      </c>
    </row>
    <row r="14" spans="1:11">
      <c r="A14" s="38">
        <v>2015</v>
      </c>
      <c r="B14" s="12" t="s">
        <v>59</v>
      </c>
      <c r="C14" s="12" t="s">
        <v>93</v>
      </c>
      <c r="D14">
        <v>2</v>
      </c>
      <c r="E14">
        <v>79</v>
      </c>
      <c r="F14">
        <v>16</v>
      </c>
      <c r="G14">
        <v>17</v>
      </c>
      <c r="H14">
        <v>112</v>
      </c>
      <c r="I14" s="31">
        <v>70.53</v>
      </c>
      <c r="J14" s="31">
        <v>14.28</v>
      </c>
      <c r="K14" s="31">
        <v>15.19</v>
      </c>
    </row>
    <row r="15" spans="1:11">
      <c r="A15" s="38">
        <v>2015</v>
      </c>
      <c r="B15" s="12" t="s">
        <v>59</v>
      </c>
      <c r="C15" s="12" t="s">
        <v>93</v>
      </c>
      <c r="D15">
        <v>3</v>
      </c>
      <c r="E15">
        <v>79</v>
      </c>
      <c r="F15">
        <v>25</v>
      </c>
      <c r="G15">
        <v>16</v>
      </c>
      <c r="H15">
        <v>120</v>
      </c>
      <c r="I15" s="31">
        <v>65.83</v>
      </c>
      <c r="J15" s="31">
        <v>20.83</v>
      </c>
      <c r="K15" s="31">
        <v>13.34</v>
      </c>
    </row>
    <row r="16" spans="1:11">
      <c r="A16" s="38">
        <v>2015</v>
      </c>
      <c r="B16" s="12" t="s">
        <v>59</v>
      </c>
      <c r="C16" s="12" t="s">
        <v>93</v>
      </c>
      <c r="D16">
        <v>4</v>
      </c>
      <c r="E16">
        <v>86</v>
      </c>
      <c r="F16">
        <v>43</v>
      </c>
      <c r="G16">
        <v>22</v>
      </c>
      <c r="H16">
        <v>151</v>
      </c>
      <c r="I16" s="31">
        <v>56.95</v>
      </c>
      <c r="J16" s="31">
        <v>28.47</v>
      </c>
      <c r="K16" s="31">
        <v>14.58</v>
      </c>
    </row>
    <row r="17" spans="1:11">
      <c r="A17" s="38">
        <v>2015</v>
      </c>
      <c r="B17" s="12" t="s">
        <v>59</v>
      </c>
      <c r="C17" s="12" t="s">
        <v>90</v>
      </c>
      <c r="D17">
        <v>1</v>
      </c>
      <c r="E17">
        <v>361</v>
      </c>
      <c r="F17">
        <v>58</v>
      </c>
      <c r="G17">
        <v>51</v>
      </c>
      <c r="H17">
        <v>470</v>
      </c>
      <c r="I17" s="31">
        <v>76.8</v>
      </c>
      <c r="J17" s="31">
        <v>12.34</v>
      </c>
      <c r="K17" s="31">
        <v>10.86</v>
      </c>
    </row>
    <row r="18" spans="1:11">
      <c r="A18" s="38">
        <v>2015</v>
      </c>
      <c r="B18" s="12" t="s">
        <v>59</v>
      </c>
      <c r="C18" s="12" t="s">
        <v>90</v>
      </c>
      <c r="D18">
        <v>2</v>
      </c>
      <c r="E18">
        <v>308</v>
      </c>
      <c r="F18">
        <v>45</v>
      </c>
      <c r="G18">
        <v>62</v>
      </c>
      <c r="H18">
        <v>415</v>
      </c>
      <c r="I18" s="31">
        <v>74.209999999999994</v>
      </c>
      <c r="J18" s="31">
        <v>10.84</v>
      </c>
      <c r="K18" s="31">
        <v>14.95</v>
      </c>
    </row>
    <row r="19" spans="1:11">
      <c r="A19" s="38">
        <v>2015</v>
      </c>
      <c r="B19" s="12" t="s">
        <v>59</v>
      </c>
      <c r="C19" s="12" t="s">
        <v>90</v>
      </c>
      <c r="D19">
        <v>3</v>
      </c>
      <c r="E19">
        <v>265</v>
      </c>
      <c r="F19">
        <v>52</v>
      </c>
      <c r="G19">
        <v>72</v>
      </c>
      <c r="H19">
        <v>389</v>
      </c>
      <c r="I19" s="31">
        <v>68.12</v>
      </c>
      <c r="J19" s="31">
        <v>13.36</v>
      </c>
      <c r="K19" s="31">
        <v>18.52</v>
      </c>
    </row>
    <row r="20" spans="1:11">
      <c r="A20" s="38">
        <v>2015</v>
      </c>
      <c r="B20" s="12" t="s">
        <v>59</v>
      </c>
      <c r="C20" s="12" t="s">
        <v>90</v>
      </c>
      <c r="D20">
        <v>4</v>
      </c>
      <c r="E20">
        <v>300</v>
      </c>
      <c r="F20">
        <v>111</v>
      </c>
      <c r="G20">
        <v>83</v>
      </c>
      <c r="H20">
        <v>494</v>
      </c>
      <c r="I20" s="31">
        <v>60.72</v>
      </c>
      <c r="J20" s="31">
        <v>22.46</v>
      </c>
      <c r="K20" s="31">
        <v>16.82</v>
      </c>
    </row>
    <row r="21" spans="1:11">
      <c r="A21" s="38">
        <v>2015</v>
      </c>
      <c r="B21" s="12" t="s">
        <v>59</v>
      </c>
      <c r="C21" s="12" t="s">
        <v>91</v>
      </c>
      <c r="D21" s="38">
        <v>1</v>
      </c>
      <c r="E21">
        <v>61</v>
      </c>
      <c r="F21">
        <v>9</v>
      </c>
      <c r="G21">
        <v>14</v>
      </c>
      <c r="H21">
        <v>84</v>
      </c>
      <c r="I21" s="31">
        <v>72.61</v>
      </c>
      <c r="J21" s="31">
        <v>10.71</v>
      </c>
      <c r="K21" s="31">
        <v>16.68</v>
      </c>
    </row>
    <row r="22" spans="1:11">
      <c r="A22" s="38">
        <v>2015</v>
      </c>
      <c r="B22" s="12" t="s">
        <v>59</v>
      </c>
      <c r="C22" s="12" t="s">
        <v>91</v>
      </c>
      <c r="D22" s="38">
        <v>2</v>
      </c>
      <c r="E22">
        <v>32</v>
      </c>
      <c r="F22">
        <v>18</v>
      </c>
      <c r="G22">
        <v>7</v>
      </c>
      <c r="H22">
        <v>57</v>
      </c>
      <c r="I22" s="31">
        <v>56.14</v>
      </c>
      <c r="J22" s="31">
        <v>31.57</v>
      </c>
      <c r="K22" s="31">
        <v>12.29</v>
      </c>
    </row>
    <row r="23" spans="1:11">
      <c r="A23" s="38">
        <v>2015</v>
      </c>
      <c r="B23" s="12" t="s">
        <v>59</v>
      </c>
      <c r="C23" s="12" t="s">
        <v>91</v>
      </c>
      <c r="D23" s="38">
        <v>3</v>
      </c>
      <c r="E23">
        <v>20</v>
      </c>
      <c r="F23">
        <v>18</v>
      </c>
      <c r="G23">
        <v>12</v>
      </c>
      <c r="H23">
        <v>50</v>
      </c>
      <c r="I23" s="31">
        <v>40</v>
      </c>
      <c r="J23" s="31">
        <v>36</v>
      </c>
      <c r="K23" s="31">
        <v>24</v>
      </c>
    </row>
    <row r="24" spans="1:11">
      <c r="A24" s="38">
        <v>2015</v>
      </c>
      <c r="B24" s="12" t="s">
        <v>59</v>
      </c>
      <c r="C24" s="12" t="s">
        <v>91</v>
      </c>
      <c r="D24" s="38">
        <v>4</v>
      </c>
      <c r="E24">
        <v>26</v>
      </c>
      <c r="F24">
        <v>39</v>
      </c>
      <c r="G24">
        <v>14</v>
      </c>
      <c r="H24">
        <v>79</v>
      </c>
      <c r="I24" s="31">
        <v>32.909999999999997</v>
      </c>
      <c r="J24" s="31">
        <v>49.36</v>
      </c>
      <c r="K24" s="31">
        <v>17.73</v>
      </c>
    </row>
    <row r="25" spans="1:11">
      <c r="A25" s="38">
        <v>2015</v>
      </c>
      <c r="B25" s="12" t="s">
        <v>59</v>
      </c>
      <c r="C25" s="12" t="s">
        <v>89</v>
      </c>
      <c r="D25">
        <v>1</v>
      </c>
      <c r="E25">
        <v>61</v>
      </c>
      <c r="F25">
        <v>7</v>
      </c>
      <c r="G25">
        <v>10</v>
      </c>
      <c r="H25">
        <v>78</v>
      </c>
      <c r="I25" s="31">
        <v>78.2</v>
      </c>
      <c r="J25" s="31">
        <v>8.9700000000000006</v>
      </c>
      <c r="K25" s="31">
        <v>12.83</v>
      </c>
    </row>
    <row r="26" spans="1:11">
      <c r="A26" s="38">
        <v>2015</v>
      </c>
      <c r="B26" s="12" t="s">
        <v>59</v>
      </c>
      <c r="C26" s="12" t="s">
        <v>89</v>
      </c>
      <c r="D26">
        <v>2</v>
      </c>
      <c r="E26">
        <v>25</v>
      </c>
      <c r="F26">
        <v>4</v>
      </c>
      <c r="G26">
        <v>6</v>
      </c>
      <c r="H26">
        <v>35</v>
      </c>
      <c r="I26" s="31">
        <v>71.42</v>
      </c>
      <c r="J26" s="31">
        <v>11.42</v>
      </c>
      <c r="K26" s="31">
        <v>17.16</v>
      </c>
    </row>
    <row r="27" spans="1:11">
      <c r="A27" s="38">
        <v>2015</v>
      </c>
      <c r="B27" s="12" t="s">
        <v>59</v>
      </c>
      <c r="C27" s="12" t="s">
        <v>89</v>
      </c>
      <c r="D27">
        <v>3</v>
      </c>
      <c r="E27">
        <v>28</v>
      </c>
      <c r="F27">
        <v>8</v>
      </c>
      <c r="G27">
        <v>5</v>
      </c>
      <c r="H27">
        <v>41</v>
      </c>
      <c r="I27" s="31">
        <v>68.290000000000006</v>
      </c>
      <c r="J27" s="31">
        <v>19.510000000000002</v>
      </c>
      <c r="K27" s="31">
        <v>12.2</v>
      </c>
    </row>
    <row r="28" spans="1:11">
      <c r="A28" s="38">
        <v>2015</v>
      </c>
      <c r="B28" s="12" t="s">
        <v>59</v>
      </c>
      <c r="C28" s="12" t="s">
        <v>89</v>
      </c>
      <c r="D28">
        <v>4</v>
      </c>
      <c r="E28">
        <v>57</v>
      </c>
      <c r="F28">
        <v>34</v>
      </c>
      <c r="G28">
        <v>7</v>
      </c>
      <c r="H28">
        <v>98</v>
      </c>
      <c r="I28" s="31">
        <v>58.16</v>
      </c>
      <c r="J28" s="31">
        <v>34.69</v>
      </c>
      <c r="K28" s="31">
        <v>7.15</v>
      </c>
    </row>
    <row r="29" spans="1:11">
      <c r="A29" s="38">
        <v>2015</v>
      </c>
      <c r="B29" s="12" t="s">
        <v>59</v>
      </c>
      <c r="C29" s="12" t="s">
        <v>88</v>
      </c>
      <c r="D29">
        <v>1</v>
      </c>
      <c r="E29">
        <v>60</v>
      </c>
      <c r="F29">
        <v>17</v>
      </c>
      <c r="G29">
        <v>7</v>
      </c>
      <c r="H29">
        <v>84</v>
      </c>
      <c r="I29" s="31">
        <v>71.42</v>
      </c>
      <c r="J29" s="31">
        <v>20.23</v>
      </c>
      <c r="K29" s="31">
        <v>8.35</v>
      </c>
    </row>
    <row r="30" spans="1:11">
      <c r="A30" s="38">
        <v>2015</v>
      </c>
      <c r="B30" s="12" t="s">
        <v>59</v>
      </c>
      <c r="C30" s="12" t="s">
        <v>88</v>
      </c>
      <c r="D30">
        <v>2</v>
      </c>
      <c r="E30">
        <v>25</v>
      </c>
      <c r="F30">
        <v>6</v>
      </c>
      <c r="G30">
        <v>11</v>
      </c>
      <c r="H30">
        <v>42</v>
      </c>
      <c r="I30" s="31">
        <v>59.52</v>
      </c>
      <c r="J30" s="31">
        <v>14.28</v>
      </c>
      <c r="K30" s="31">
        <v>26.2</v>
      </c>
    </row>
    <row r="31" spans="1:11">
      <c r="A31" s="38">
        <v>2015</v>
      </c>
      <c r="B31" s="12" t="s">
        <v>59</v>
      </c>
      <c r="C31" s="12" t="s">
        <v>88</v>
      </c>
      <c r="D31">
        <v>3</v>
      </c>
      <c r="E31">
        <v>32</v>
      </c>
      <c r="F31">
        <v>12</v>
      </c>
      <c r="G31">
        <v>4</v>
      </c>
      <c r="H31">
        <v>48</v>
      </c>
      <c r="I31" s="31">
        <v>66.66</v>
      </c>
      <c r="J31" s="31">
        <v>25</v>
      </c>
      <c r="K31" s="31">
        <v>8.34</v>
      </c>
    </row>
    <row r="32" spans="1:11">
      <c r="A32" s="38">
        <v>2015</v>
      </c>
      <c r="B32" s="12" t="s">
        <v>59</v>
      </c>
      <c r="C32" s="12" t="s">
        <v>88</v>
      </c>
      <c r="D32">
        <v>4</v>
      </c>
      <c r="E32">
        <v>40</v>
      </c>
      <c r="F32">
        <v>29</v>
      </c>
      <c r="G32">
        <v>9</v>
      </c>
      <c r="H32">
        <v>78</v>
      </c>
      <c r="I32" s="31">
        <v>51.28</v>
      </c>
      <c r="J32" s="31">
        <v>37.17</v>
      </c>
      <c r="K32" s="31">
        <v>11.55</v>
      </c>
    </row>
    <row r="33" spans="1:11">
      <c r="A33" s="38">
        <v>2015</v>
      </c>
      <c r="B33" s="12" t="s">
        <v>59</v>
      </c>
      <c r="C33" s="10" t="s">
        <v>101</v>
      </c>
      <c r="D33" s="47">
        <v>3</v>
      </c>
      <c r="E33" s="47">
        <v>1</v>
      </c>
      <c r="F33" s="47">
        <v>0</v>
      </c>
      <c r="G33" s="47">
        <v>0</v>
      </c>
      <c r="H33" s="47">
        <v>1</v>
      </c>
      <c r="I33" s="47">
        <v>100</v>
      </c>
      <c r="J33" s="47">
        <v>0</v>
      </c>
      <c r="K33" s="47">
        <v>0</v>
      </c>
    </row>
    <row r="34" spans="1:11">
      <c r="A34" s="38">
        <v>2015</v>
      </c>
      <c r="B34" s="12" t="s">
        <v>59</v>
      </c>
      <c r="C34" s="10" t="s">
        <v>101</v>
      </c>
      <c r="D34" s="47">
        <v>4</v>
      </c>
      <c r="E34" s="47">
        <v>2</v>
      </c>
      <c r="F34" s="47">
        <v>5</v>
      </c>
      <c r="G34" s="47">
        <v>2</v>
      </c>
      <c r="H34" s="47">
        <v>9</v>
      </c>
      <c r="I34" s="47">
        <v>22.22</v>
      </c>
      <c r="J34" s="47">
        <v>55.55</v>
      </c>
      <c r="K34" s="47">
        <v>22.23</v>
      </c>
    </row>
    <row r="35" spans="1:11">
      <c r="A35" s="38">
        <v>2015</v>
      </c>
      <c r="B35" s="12" t="s">
        <v>59</v>
      </c>
      <c r="C35" s="12" t="s">
        <v>87</v>
      </c>
      <c r="D35">
        <v>1</v>
      </c>
      <c r="E35">
        <v>244</v>
      </c>
      <c r="F35">
        <v>25</v>
      </c>
      <c r="G35">
        <v>22</v>
      </c>
      <c r="H35">
        <v>291</v>
      </c>
      <c r="I35" s="31">
        <v>83.84</v>
      </c>
      <c r="J35" s="31">
        <v>8.59</v>
      </c>
      <c r="K35" s="31">
        <v>7.57</v>
      </c>
    </row>
    <row r="36" spans="1:11">
      <c r="A36" s="38">
        <v>2015</v>
      </c>
      <c r="B36" s="12" t="s">
        <v>59</v>
      </c>
      <c r="C36" s="12" t="s">
        <v>87</v>
      </c>
      <c r="D36">
        <v>2</v>
      </c>
      <c r="E36">
        <v>223</v>
      </c>
      <c r="F36">
        <v>43</v>
      </c>
      <c r="G36">
        <v>61</v>
      </c>
      <c r="H36">
        <v>327</v>
      </c>
      <c r="I36" s="31">
        <v>68.19</v>
      </c>
      <c r="J36" s="31">
        <v>13.14</v>
      </c>
      <c r="K36" s="31">
        <v>18.670000000000002</v>
      </c>
    </row>
    <row r="37" spans="1:11">
      <c r="A37" s="38">
        <v>2015</v>
      </c>
      <c r="B37" s="12" t="s">
        <v>59</v>
      </c>
      <c r="C37" s="12" t="s">
        <v>87</v>
      </c>
      <c r="D37">
        <v>3</v>
      </c>
      <c r="E37">
        <v>239</v>
      </c>
      <c r="F37">
        <v>42</v>
      </c>
      <c r="G37">
        <v>46</v>
      </c>
      <c r="H37">
        <v>327</v>
      </c>
      <c r="I37" s="31">
        <v>73.08</v>
      </c>
      <c r="J37" s="31">
        <v>12.84</v>
      </c>
      <c r="K37" s="31">
        <v>14.08</v>
      </c>
    </row>
    <row r="38" spans="1:11">
      <c r="A38" s="38">
        <v>2015</v>
      </c>
      <c r="B38" s="12" t="s">
        <v>59</v>
      </c>
      <c r="C38" s="12" t="s">
        <v>87</v>
      </c>
      <c r="D38">
        <v>4</v>
      </c>
      <c r="E38">
        <v>274</v>
      </c>
      <c r="F38">
        <v>64</v>
      </c>
      <c r="G38">
        <v>36</v>
      </c>
      <c r="H38">
        <v>374</v>
      </c>
      <c r="I38" s="31">
        <v>73.260000000000005</v>
      </c>
      <c r="J38" s="31">
        <v>17.11</v>
      </c>
      <c r="K38" s="31">
        <v>9.6300000000000008</v>
      </c>
    </row>
    <row r="39" spans="1:11">
      <c r="A39" s="38">
        <v>2015</v>
      </c>
      <c r="B39" s="12" t="s">
        <v>59</v>
      </c>
      <c r="C39" s="12" t="s">
        <v>85</v>
      </c>
      <c r="D39">
        <v>1</v>
      </c>
      <c r="E39">
        <v>130</v>
      </c>
      <c r="F39">
        <v>16</v>
      </c>
      <c r="G39">
        <v>13</v>
      </c>
      <c r="H39">
        <v>159</v>
      </c>
      <c r="I39" s="31">
        <v>81.760000000000005</v>
      </c>
      <c r="J39" s="31">
        <v>10.06</v>
      </c>
      <c r="K39" s="31">
        <v>8.18</v>
      </c>
    </row>
    <row r="40" spans="1:11">
      <c r="A40" s="38">
        <v>2015</v>
      </c>
      <c r="B40" s="12" t="s">
        <v>59</v>
      </c>
      <c r="C40" s="12" t="s">
        <v>85</v>
      </c>
      <c r="D40">
        <v>2</v>
      </c>
      <c r="E40">
        <v>122</v>
      </c>
      <c r="F40">
        <v>15</v>
      </c>
      <c r="G40">
        <v>22</v>
      </c>
      <c r="H40">
        <v>159</v>
      </c>
      <c r="I40" s="31">
        <v>76.72</v>
      </c>
      <c r="J40" s="31">
        <v>9.43</v>
      </c>
      <c r="K40" s="31">
        <v>13.85</v>
      </c>
    </row>
    <row r="41" spans="1:11">
      <c r="A41" s="38">
        <v>2015</v>
      </c>
      <c r="B41" s="12" t="s">
        <v>59</v>
      </c>
      <c r="C41" s="12" t="s">
        <v>85</v>
      </c>
      <c r="D41">
        <v>3</v>
      </c>
      <c r="E41">
        <v>133</v>
      </c>
      <c r="F41">
        <v>25</v>
      </c>
      <c r="G41">
        <v>44</v>
      </c>
      <c r="H41">
        <v>202</v>
      </c>
      <c r="I41" s="31">
        <v>65.84</v>
      </c>
      <c r="J41" s="31">
        <v>12.37</v>
      </c>
      <c r="K41" s="31">
        <v>21.79</v>
      </c>
    </row>
    <row r="42" spans="1:11">
      <c r="A42" s="38">
        <v>2015</v>
      </c>
      <c r="B42" s="12" t="s">
        <v>59</v>
      </c>
      <c r="C42" s="12" t="s">
        <v>85</v>
      </c>
      <c r="D42">
        <v>4</v>
      </c>
      <c r="E42">
        <v>141</v>
      </c>
      <c r="F42">
        <v>32</v>
      </c>
      <c r="G42">
        <v>48</v>
      </c>
      <c r="H42">
        <v>221</v>
      </c>
      <c r="I42" s="31">
        <v>63.8</v>
      </c>
      <c r="J42" s="31">
        <v>14.47</v>
      </c>
      <c r="K42" s="31">
        <v>21.73</v>
      </c>
    </row>
    <row r="43" spans="1:11">
      <c r="A43" s="38">
        <v>2015</v>
      </c>
      <c r="B43" s="12" t="s">
        <v>59</v>
      </c>
      <c r="C43" s="12" t="s">
        <v>86</v>
      </c>
      <c r="D43">
        <v>1</v>
      </c>
      <c r="E43">
        <v>87</v>
      </c>
      <c r="F43">
        <v>12</v>
      </c>
      <c r="G43">
        <v>7</v>
      </c>
      <c r="H43">
        <v>106</v>
      </c>
      <c r="I43" s="31">
        <v>82.07</v>
      </c>
      <c r="J43" s="31">
        <v>11.32</v>
      </c>
      <c r="K43" s="31">
        <v>6.61</v>
      </c>
    </row>
    <row r="44" spans="1:11">
      <c r="A44" s="38">
        <v>2015</v>
      </c>
      <c r="B44" s="12" t="s">
        <v>59</v>
      </c>
      <c r="C44" s="12" t="s">
        <v>86</v>
      </c>
      <c r="D44">
        <v>2</v>
      </c>
      <c r="E44">
        <v>60</v>
      </c>
      <c r="F44">
        <v>11</v>
      </c>
      <c r="G44">
        <v>12</v>
      </c>
      <c r="H44">
        <v>83</v>
      </c>
      <c r="I44" s="31">
        <v>72.28</v>
      </c>
      <c r="J44" s="31">
        <v>13.25</v>
      </c>
      <c r="K44" s="31">
        <v>14.47</v>
      </c>
    </row>
    <row r="45" spans="1:11">
      <c r="A45" s="38">
        <v>2015</v>
      </c>
      <c r="B45" s="12" t="s">
        <v>59</v>
      </c>
      <c r="C45" s="12" t="s">
        <v>86</v>
      </c>
      <c r="D45">
        <v>3</v>
      </c>
      <c r="E45">
        <v>41</v>
      </c>
      <c r="F45">
        <v>9</v>
      </c>
      <c r="G45">
        <v>9</v>
      </c>
      <c r="H45">
        <v>59</v>
      </c>
      <c r="I45" s="31">
        <v>69.489999999999995</v>
      </c>
      <c r="J45" s="31">
        <v>15.25</v>
      </c>
      <c r="K45" s="31">
        <v>15.26</v>
      </c>
    </row>
    <row r="46" spans="1:11">
      <c r="A46" s="38">
        <v>2015</v>
      </c>
      <c r="B46" s="12" t="s">
        <v>59</v>
      </c>
      <c r="C46" s="12" t="s">
        <v>86</v>
      </c>
      <c r="D46">
        <v>4</v>
      </c>
      <c r="E46">
        <v>63</v>
      </c>
      <c r="F46">
        <v>16</v>
      </c>
      <c r="G46">
        <v>14</v>
      </c>
      <c r="H46">
        <v>93</v>
      </c>
      <c r="I46" s="31">
        <v>67.739999999999995</v>
      </c>
      <c r="J46" s="31">
        <v>17.2</v>
      </c>
      <c r="K46" s="31">
        <v>15.06</v>
      </c>
    </row>
    <row r="47" spans="1:11">
      <c r="A47" s="38">
        <v>2015</v>
      </c>
      <c r="B47" s="12" t="s">
        <v>59</v>
      </c>
      <c r="C47" s="12" t="s">
        <v>83</v>
      </c>
      <c r="D47">
        <v>1</v>
      </c>
      <c r="E47">
        <v>127</v>
      </c>
      <c r="F47">
        <v>18</v>
      </c>
      <c r="G47">
        <v>23</v>
      </c>
      <c r="H47">
        <v>168</v>
      </c>
      <c r="I47" s="31">
        <v>75.59</v>
      </c>
      <c r="J47" s="31">
        <v>10.71</v>
      </c>
      <c r="K47" s="31">
        <v>13.7</v>
      </c>
    </row>
    <row r="48" spans="1:11">
      <c r="A48" s="38">
        <v>2015</v>
      </c>
      <c r="B48" s="12" t="s">
        <v>59</v>
      </c>
      <c r="C48" s="12" t="s">
        <v>83</v>
      </c>
      <c r="D48">
        <v>2</v>
      </c>
      <c r="E48">
        <v>126</v>
      </c>
      <c r="F48">
        <v>14</v>
      </c>
      <c r="G48">
        <v>19</v>
      </c>
      <c r="H48">
        <v>159</v>
      </c>
      <c r="I48" s="31">
        <v>79.239999999999995</v>
      </c>
      <c r="J48" s="31">
        <v>8.8000000000000007</v>
      </c>
      <c r="K48" s="31">
        <v>11.96</v>
      </c>
    </row>
    <row r="49" spans="1:11">
      <c r="A49" s="38">
        <v>2015</v>
      </c>
      <c r="B49" s="12" t="s">
        <v>59</v>
      </c>
      <c r="C49" s="12" t="s">
        <v>83</v>
      </c>
      <c r="D49">
        <v>3</v>
      </c>
      <c r="E49">
        <v>115</v>
      </c>
      <c r="F49">
        <v>14</v>
      </c>
      <c r="G49">
        <v>26</v>
      </c>
      <c r="H49">
        <v>155</v>
      </c>
      <c r="I49" s="31">
        <v>74.19</v>
      </c>
      <c r="J49" s="31">
        <v>9.0299999999999994</v>
      </c>
      <c r="K49" s="31">
        <v>16.78</v>
      </c>
    </row>
    <row r="50" spans="1:11">
      <c r="A50" s="38">
        <v>2015</v>
      </c>
      <c r="B50" s="12" t="s">
        <v>59</v>
      </c>
      <c r="C50" s="12" t="s">
        <v>83</v>
      </c>
      <c r="D50">
        <v>4</v>
      </c>
      <c r="E50">
        <v>149</v>
      </c>
      <c r="F50">
        <v>24</v>
      </c>
      <c r="G50">
        <v>39</v>
      </c>
      <c r="H50">
        <v>212</v>
      </c>
      <c r="I50" s="31">
        <v>70.28</v>
      </c>
      <c r="J50" s="31">
        <v>11.32</v>
      </c>
      <c r="K50" s="31">
        <v>18.399999999999999</v>
      </c>
    </row>
    <row r="51" spans="1:11">
      <c r="A51" s="38">
        <v>2015</v>
      </c>
      <c r="B51" s="12" t="s">
        <v>59</v>
      </c>
      <c r="C51" s="12" t="s">
        <v>81</v>
      </c>
      <c r="D51">
        <v>1</v>
      </c>
      <c r="E51">
        <v>77</v>
      </c>
      <c r="F51">
        <v>12</v>
      </c>
      <c r="G51">
        <v>5</v>
      </c>
      <c r="H51">
        <v>94</v>
      </c>
      <c r="I51" s="31">
        <v>81.91</v>
      </c>
      <c r="J51" s="31">
        <v>12.76</v>
      </c>
      <c r="K51" s="31">
        <v>5.33</v>
      </c>
    </row>
    <row r="52" spans="1:11">
      <c r="A52" s="38">
        <v>2015</v>
      </c>
      <c r="B52" s="12" t="s">
        <v>59</v>
      </c>
      <c r="C52" s="12" t="s">
        <v>81</v>
      </c>
      <c r="D52">
        <v>2</v>
      </c>
      <c r="E52">
        <v>71</v>
      </c>
      <c r="F52">
        <v>5</v>
      </c>
      <c r="G52">
        <v>17</v>
      </c>
      <c r="H52">
        <v>93</v>
      </c>
      <c r="I52" s="31">
        <v>76.34</v>
      </c>
      <c r="J52" s="31">
        <v>5.37</v>
      </c>
      <c r="K52" s="31">
        <v>18.29</v>
      </c>
    </row>
    <row r="53" spans="1:11">
      <c r="A53" s="38">
        <v>2015</v>
      </c>
      <c r="B53" s="12" t="s">
        <v>59</v>
      </c>
      <c r="C53" s="12" t="s">
        <v>81</v>
      </c>
      <c r="D53">
        <v>3</v>
      </c>
      <c r="E53">
        <v>68</v>
      </c>
      <c r="F53">
        <v>14</v>
      </c>
      <c r="G53">
        <v>15</v>
      </c>
      <c r="H53">
        <v>97</v>
      </c>
      <c r="I53" s="31">
        <v>70.099999999999994</v>
      </c>
      <c r="J53" s="31">
        <v>14.43</v>
      </c>
      <c r="K53" s="31">
        <v>15.47</v>
      </c>
    </row>
    <row r="54" spans="1:11">
      <c r="A54" s="38">
        <v>2015</v>
      </c>
      <c r="B54" s="12" t="s">
        <v>59</v>
      </c>
      <c r="C54" s="12" t="s">
        <v>81</v>
      </c>
      <c r="D54">
        <v>4</v>
      </c>
      <c r="E54">
        <v>81</v>
      </c>
      <c r="F54">
        <v>22</v>
      </c>
      <c r="G54">
        <v>21</v>
      </c>
      <c r="H54">
        <v>124</v>
      </c>
      <c r="I54" s="31">
        <v>65.319999999999993</v>
      </c>
      <c r="J54" s="31">
        <v>17.739999999999998</v>
      </c>
      <c r="K54" s="31">
        <v>16.940000000000001</v>
      </c>
    </row>
    <row r="55" spans="1:11">
      <c r="A55" s="38">
        <v>2015</v>
      </c>
      <c r="B55" s="12" t="s">
        <v>59</v>
      </c>
      <c r="C55" s="12" t="s">
        <v>82</v>
      </c>
      <c r="D55">
        <v>1</v>
      </c>
      <c r="E55">
        <v>35</v>
      </c>
      <c r="F55">
        <v>8</v>
      </c>
      <c r="G55">
        <v>6</v>
      </c>
      <c r="H55">
        <v>49</v>
      </c>
      <c r="I55" s="31">
        <v>71.42</v>
      </c>
      <c r="J55" s="31">
        <v>16.32</v>
      </c>
      <c r="K55" s="31">
        <v>12.26</v>
      </c>
    </row>
    <row r="56" spans="1:11">
      <c r="A56" s="38">
        <v>2015</v>
      </c>
      <c r="B56" s="12" t="s">
        <v>59</v>
      </c>
      <c r="C56" s="12" t="s">
        <v>82</v>
      </c>
      <c r="D56">
        <v>2</v>
      </c>
      <c r="E56">
        <v>27</v>
      </c>
      <c r="F56">
        <v>17</v>
      </c>
      <c r="G56">
        <v>13</v>
      </c>
      <c r="H56">
        <v>57</v>
      </c>
      <c r="I56" s="31">
        <v>47.36</v>
      </c>
      <c r="J56" s="31">
        <v>29.82</v>
      </c>
      <c r="K56" s="31">
        <v>22.82</v>
      </c>
    </row>
    <row r="57" spans="1:11">
      <c r="A57" s="38">
        <v>2015</v>
      </c>
      <c r="B57" s="12" t="s">
        <v>59</v>
      </c>
      <c r="C57" s="12" t="s">
        <v>82</v>
      </c>
      <c r="D57">
        <v>3</v>
      </c>
      <c r="E57">
        <v>21</v>
      </c>
      <c r="F57">
        <v>21</v>
      </c>
      <c r="G57">
        <v>4</v>
      </c>
      <c r="H57">
        <v>46</v>
      </c>
      <c r="I57" s="31">
        <v>45.65</v>
      </c>
      <c r="J57" s="31">
        <v>45.65</v>
      </c>
      <c r="K57" s="31">
        <v>8.6999999999999993</v>
      </c>
    </row>
    <row r="58" spans="1:11">
      <c r="A58" s="38">
        <v>2015</v>
      </c>
      <c r="B58" s="12" t="s">
        <v>59</v>
      </c>
      <c r="C58" s="12" t="s">
        <v>82</v>
      </c>
      <c r="D58">
        <v>4</v>
      </c>
      <c r="E58">
        <v>51</v>
      </c>
      <c r="F58">
        <v>32</v>
      </c>
      <c r="G58">
        <v>15</v>
      </c>
      <c r="H58">
        <v>98</v>
      </c>
      <c r="I58" s="31">
        <v>52.04</v>
      </c>
      <c r="J58" s="31">
        <v>32.65</v>
      </c>
      <c r="K58" s="31">
        <v>15.31</v>
      </c>
    </row>
    <row r="59" spans="1:11">
      <c r="A59" s="38">
        <v>2015</v>
      </c>
      <c r="B59" s="12" t="s">
        <v>59</v>
      </c>
      <c r="C59" s="12" t="s">
        <v>80</v>
      </c>
      <c r="D59" s="46">
        <v>1</v>
      </c>
      <c r="E59" s="46">
        <v>173</v>
      </c>
      <c r="F59" s="46">
        <v>10</v>
      </c>
      <c r="G59" s="46">
        <v>14</v>
      </c>
      <c r="H59" s="46">
        <v>197</v>
      </c>
      <c r="I59" s="31">
        <v>87.81</v>
      </c>
      <c r="J59" s="31">
        <v>5.07</v>
      </c>
      <c r="K59" s="31">
        <v>7.12</v>
      </c>
    </row>
    <row r="60" spans="1:11">
      <c r="A60" s="38">
        <v>2015</v>
      </c>
      <c r="B60" s="12" t="s">
        <v>59</v>
      </c>
      <c r="C60" s="12" t="s">
        <v>80</v>
      </c>
      <c r="D60" s="46">
        <v>2</v>
      </c>
      <c r="E60" s="46">
        <v>135</v>
      </c>
      <c r="F60" s="46">
        <v>15</v>
      </c>
      <c r="G60" s="46">
        <v>15</v>
      </c>
      <c r="H60" s="46">
        <v>165</v>
      </c>
      <c r="I60" s="31">
        <v>81.81</v>
      </c>
      <c r="J60" s="31">
        <v>9.09</v>
      </c>
      <c r="K60" s="31">
        <v>9.1</v>
      </c>
    </row>
    <row r="61" spans="1:11">
      <c r="A61" s="38">
        <v>2015</v>
      </c>
      <c r="B61" s="12" t="s">
        <v>59</v>
      </c>
      <c r="C61" s="12" t="s">
        <v>80</v>
      </c>
      <c r="D61" s="46">
        <v>3</v>
      </c>
      <c r="E61" s="46">
        <v>147</v>
      </c>
      <c r="F61" s="46">
        <v>33</v>
      </c>
      <c r="G61" s="46">
        <v>23</v>
      </c>
      <c r="H61" s="46">
        <v>203</v>
      </c>
      <c r="I61" s="31">
        <v>72.41</v>
      </c>
      <c r="J61" s="31">
        <v>16.25</v>
      </c>
      <c r="K61" s="31">
        <v>11.34</v>
      </c>
    </row>
    <row r="62" spans="1:11">
      <c r="A62" s="38">
        <v>2015</v>
      </c>
      <c r="B62" s="12" t="s">
        <v>59</v>
      </c>
      <c r="C62" s="12" t="s">
        <v>80</v>
      </c>
      <c r="D62" s="46">
        <v>4</v>
      </c>
      <c r="E62" s="46">
        <v>131</v>
      </c>
      <c r="F62" s="46">
        <v>41</v>
      </c>
      <c r="G62" s="46">
        <v>27</v>
      </c>
      <c r="H62" s="46">
        <v>199</v>
      </c>
      <c r="I62" s="31">
        <v>65.819999999999993</v>
      </c>
      <c r="J62" s="31">
        <v>20.6</v>
      </c>
      <c r="K62" s="31">
        <v>13.58</v>
      </c>
    </row>
    <row r="63" spans="1:11">
      <c r="A63" s="38">
        <v>2015</v>
      </c>
      <c r="B63" s="12" t="s">
        <v>59</v>
      </c>
      <c r="C63" s="12" t="s">
        <v>79</v>
      </c>
      <c r="D63" s="46">
        <v>1</v>
      </c>
      <c r="E63" s="46">
        <v>79</v>
      </c>
      <c r="F63" s="46">
        <v>12</v>
      </c>
      <c r="G63" s="46">
        <v>7</v>
      </c>
      <c r="H63" s="46">
        <v>98</v>
      </c>
      <c r="I63" s="31">
        <v>80.61</v>
      </c>
      <c r="J63" s="31">
        <v>12.24</v>
      </c>
      <c r="K63" s="31">
        <v>7.15</v>
      </c>
    </row>
    <row r="64" spans="1:11">
      <c r="A64" s="38">
        <v>2015</v>
      </c>
      <c r="B64" s="12" t="s">
        <v>59</v>
      </c>
      <c r="C64" s="12" t="s">
        <v>79</v>
      </c>
      <c r="D64" s="46">
        <v>2</v>
      </c>
      <c r="E64" s="46">
        <v>58</v>
      </c>
      <c r="F64" s="46">
        <v>21</v>
      </c>
      <c r="G64" s="46">
        <v>15</v>
      </c>
      <c r="H64" s="46">
        <v>94</v>
      </c>
      <c r="I64" s="31">
        <v>61.7</v>
      </c>
      <c r="J64" s="31">
        <v>22.34</v>
      </c>
      <c r="K64" s="31">
        <v>15.96</v>
      </c>
    </row>
    <row r="65" spans="1:11">
      <c r="A65" s="38">
        <v>2015</v>
      </c>
      <c r="B65" s="12" t="s">
        <v>59</v>
      </c>
      <c r="C65" s="12" t="s">
        <v>79</v>
      </c>
      <c r="D65" s="46">
        <v>3</v>
      </c>
      <c r="E65" s="46">
        <v>61</v>
      </c>
      <c r="F65" s="46">
        <v>6</v>
      </c>
      <c r="G65" s="46">
        <v>20</v>
      </c>
      <c r="H65" s="46">
        <v>87</v>
      </c>
      <c r="I65" s="31">
        <v>70.11</v>
      </c>
      <c r="J65" s="31">
        <v>6.89</v>
      </c>
      <c r="K65" s="31">
        <v>23</v>
      </c>
    </row>
    <row r="66" spans="1:11">
      <c r="A66" s="38">
        <v>2015</v>
      </c>
      <c r="B66" s="12" t="s">
        <v>59</v>
      </c>
      <c r="C66" s="12" t="s">
        <v>79</v>
      </c>
      <c r="D66" s="46">
        <v>4</v>
      </c>
      <c r="E66" s="46">
        <v>75</v>
      </c>
      <c r="F66" s="46">
        <v>17</v>
      </c>
      <c r="G66" s="46">
        <v>27</v>
      </c>
      <c r="H66" s="46">
        <v>119</v>
      </c>
      <c r="I66" s="31">
        <v>63.02</v>
      </c>
      <c r="J66" s="31">
        <v>14.28</v>
      </c>
      <c r="K66" s="31">
        <v>22.7</v>
      </c>
    </row>
    <row r="67" spans="1:11">
      <c r="A67" s="38">
        <v>2015</v>
      </c>
      <c r="B67" s="12" t="s">
        <v>59</v>
      </c>
      <c r="C67" s="12" t="s">
        <v>78</v>
      </c>
      <c r="D67" s="30">
        <v>1</v>
      </c>
      <c r="E67" s="30">
        <v>44</v>
      </c>
      <c r="F67" s="30">
        <v>1</v>
      </c>
      <c r="G67" s="30">
        <v>4</v>
      </c>
      <c r="H67" s="30">
        <v>49</v>
      </c>
      <c r="I67" s="36">
        <v>89.79</v>
      </c>
      <c r="J67" s="36">
        <v>2.04</v>
      </c>
      <c r="K67" s="36">
        <v>8.17</v>
      </c>
    </row>
    <row r="68" spans="1:11">
      <c r="A68" s="38">
        <v>2015</v>
      </c>
      <c r="B68" s="12" t="s">
        <v>59</v>
      </c>
      <c r="C68" s="12" t="s">
        <v>78</v>
      </c>
      <c r="D68" s="30">
        <v>2</v>
      </c>
      <c r="E68" s="30">
        <v>42</v>
      </c>
      <c r="F68" s="30">
        <v>8</v>
      </c>
      <c r="G68" s="30">
        <v>11</v>
      </c>
      <c r="H68" s="30">
        <v>61</v>
      </c>
      <c r="I68" s="36">
        <v>68.849999999999994</v>
      </c>
      <c r="J68" s="36">
        <v>13.11</v>
      </c>
      <c r="K68" s="36">
        <v>18.04</v>
      </c>
    </row>
    <row r="69" spans="1:11">
      <c r="A69" s="38">
        <v>2015</v>
      </c>
      <c r="B69" s="12" t="s">
        <v>59</v>
      </c>
      <c r="C69" s="12" t="s">
        <v>78</v>
      </c>
      <c r="D69" s="30">
        <v>3</v>
      </c>
      <c r="E69" s="30">
        <v>89</v>
      </c>
      <c r="F69" s="30">
        <v>11</v>
      </c>
      <c r="G69" s="30">
        <v>17</v>
      </c>
      <c r="H69" s="30">
        <v>117</v>
      </c>
      <c r="I69" s="36">
        <v>76.06</v>
      </c>
      <c r="J69" s="36">
        <v>9.4</v>
      </c>
      <c r="K69" s="36">
        <v>14.54</v>
      </c>
    </row>
    <row r="70" spans="1:11">
      <c r="A70" s="38">
        <v>2015</v>
      </c>
      <c r="B70" s="12" t="s">
        <v>59</v>
      </c>
      <c r="C70" s="12" t="s">
        <v>78</v>
      </c>
      <c r="D70" s="30">
        <v>4</v>
      </c>
      <c r="E70" s="30">
        <v>103</v>
      </c>
      <c r="F70" s="30">
        <v>48</v>
      </c>
      <c r="G70" s="30">
        <v>22</v>
      </c>
      <c r="H70" s="30">
        <v>173</v>
      </c>
      <c r="I70" s="36">
        <v>59.53</v>
      </c>
      <c r="J70" s="36">
        <v>27.74</v>
      </c>
      <c r="K70" s="36">
        <v>12.73</v>
      </c>
    </row>
    <row r="71" spans="1:11">
      <c r="A71" s="38">
        <v>2015</v>
      </c>
      <c r="B71" s="12" t="s">
        <v>59</v>
      </c>
      <c r="C71" s="12" t="s">
        <v>77</v>
      </c>
      <c r="D71" s="46">
        <v>1</v>
      </c>
      <c r="E71" s="46">
        <v>69</v>
      </c>
      <c r="F71" s="46">
        <v>17</v>
      </c>
      <c r="G71" s="46">
        <v>9</v>
      </c>
      <c r="H71" s="46">
        <v>95</v>
      </c>
      <c r="I71" s="31">
        <v>72.63</v>
      </c>
      <c r="J71" s="31">
        <v>17.89</v>
      </c>
      <c r="K71" s="31">
        <v>9.48</v>
      </c>
    </row>
    <row r="72" spans="1:11">
      <c r="A72" s="38">
        <v>2015</v>
      </c>
      <c r="B72" s="12" t="s">
        <v>59</v>
      </c>
      <c r="C72" s="12" t="s">
        <v>77</v>
      </c>
      <c r="D72" s="46">
        <v>2</v>
      </c>
      <c r="E72" s="46">
        <v>46</v>
      </c>
      <c r="F72" s="46">
        <v>6</v>
      </c>
      <c r="G72" s="46">
        <v>2</v>
      </c>
      <c r="H72" s="46">
        <v>54</v>
      </c>
      <c r="I72" s="31">
        <v>85.18</v>
      </c>
      <c r="J72" s="31">
        <v>11.11</v>
      </c>
      <c r="K72" s="31">
        <v>3.71</v>
      </c>
    </row>
    <row r="73" spans="1:11">
      <c r="A73" s="38">
        <v>2015</v>
      </c>
      <c r="B73" s="12" t="s">
        <v>59</v>
      </c>
      <c r="C73" s="12" t="s">
        <v>77</v>
      </c>
      <c r="D73" s="46">
        <v>3</v>
      </c>
      <c r="E73" s="46">
        <v>50</v>
      </c>
      <c r="F73" s="46">
        <v>11</v>
      </c>
      <c r="G73" s="46">
        <v>12</v>
      </c>
      <c r="H73" s="46">
        <v>73</v>
      </c>
      <c r="I73" s="31">
        <v>68.489999999999995</v>
      </c>
      <c r="J73" s="31">
        <v>15.06</v>
      </c>
      <c r="K73" s="31">
        <v>16.45</v>
      </c>
    </row>
    <row r="74" spans="1:11">
      <c r="A74" s="38">
        <v>2015</v>
      </c>
      <c r="B74" s="12" t="s">
        <v>59</v>
      </c>
      <c r="C74" s="12" t="s">
        <v>77</v>
      </c>
      <c r="D74" s="46">
        <v>4</v>
      </c>
      <c r="E74" s="46">
        <v>44</v>
      </c>
      <c r="F74" s="46">
        <v>21</v>
      </c>
      <c r="G74" s="46">
        <v>16</v>
      </c>
      <c r="H74" s="46">
        <v>81</v>
      </c>
      <c r="I74" s="31">
        <v>54.32</v>
      </c>
      <c r="J74" s="31">
        <v>25.92</v>
      </c>
      <c r="K74" s="31">
        <v>19.760000000000002</v>
      </c>
    </row>
    <row r="75" spans="1:11">
      <c r="A75" s="38">
        <v>2015</v>
      </c>
      <c r="B75" s="12" t="s">
        <v>59</v>
      </c>
      <c r="C75" s="12" t="s">
        <v>76</v>
      </c>
      <c r="D75" s="46">
        <v>1</v>
      </c>
      <c r="E75" s="46">
        <v>44</v>
      </c>
      <c r="F75" s="46">
        <v>9</v>
      </c>
      <c r="G75" s="46">
        <v>12</v>
      </c>
      <c r="H75" s="46">
        <v>65</v>
      </c>
      <c r="I75" s="31">
        <v>67.69</v>
      </c>
      <c r="J75" s="31">
        <v>13.84</v>
      </c>
      <c r="K75" s="31">
        <v>18.47</v>
      </c>
    </row>
    <row r="76" spans="1:11">
      <c r="A76" s="38">
        <v>2015</v>
      </c>
      <c r="B76" s="12" t="s">
        <v>59</v>
      </c>
      <c r="C76" s="12" t="s">
        <v>76</v>
      </c>
      <c r="D76" s="46">
        <v>2</v>
      </c>
      <c r="E76" s="46">
        <v>32</v>
      </c>
      <c r="F76" s="46">
        <v>10</v>
      </c>
      <c r="G76" s="46">
        <v>9</v>
      </c>
      <c r="H76" s="46">
        <v>51</v>
      </c>
      <c r="I76" s="31">
        <v>62.74</v>
      </c>
      <c r="J76" s="31">
        <v>19.600000000000001</v>
      </c>
      <c r="K76" s="31">
        <v>17.66</v>
      </c>
    </row>
    <row r="77" spans="1:11">
      <c r="A77" s="38">
        <v>2015</v>
      </c>
      <c r="B77" s="12" t="s">
        <v>59</v>
      </c>
      <c r="C77" s="12" t="s">
        <v>76</v>
      </c>
      <c r="D77" s="46">
        <v>3</v>
      </c>
      <c r="E77" s="46">
        <v>34</v>
      </c>
      <c r="F77" s="46">
        <v>18</v>
      </c>
      <c r="G77" s="46">
        <v>9</v>
      </c>
      <c r="H77" s="46">
        <v>61</v>
      </c>
      <c r="I77" s="31">
        <v>55.73</v>
      </c>
      <c r="J77" s="31">
        <v>29.5</v>
      </c>
      <c r="K77" s="31">
        <v>14.77</v>
      </c>
    </row>
    <row r="78" spans="1:11">
      <c r="A78" s="38">
        <v>2015</v>
      </c>
      <c r="B78" s="12" t="s">
        <v>59</v>
      </c>
      <c r="C78" s="12" t="s">
        <v>76</v>
      </c>
      <c r="D78" s="46">
        <v>4</v>
      </c>
      <c r="E78" s="46">
        <v>43</v>
      </c>
      <c r="F78" s="46">
        <v>31</v>
      </c>
      <c r="G78" s="46">
        <v>12</v>
      </c>
      <c r="H78" s="46">
        <v>86</v>
      </c>
      <c r="I78" s="31">
        <v>50</v>
      </c>
      <c r="J78" s="31">
        <v>36.04</v>
      </c>
      <c r="K78" s="31">
        <v>13.96</v>
      </c>
    </row>
    <row r="79" spans="1:11">
      <c r="A79" s="38">
        <v>2015</v>
      </c>
      <c r="B79" s="12" t="s">
        <v>59</v>
      </c>
      <c r="C79" s="12" t="s">
        <v>75</v>
      </c>
      <c r="D79" s="46">
        <v>1</v>
      </c>
      <c r="E79" s="46">
        <v>104</v>
      </c>
      <c r="F79" s="46">
        <v>4</v>
      </c>
      <c r="G79" s="46">
        <v>13</v>
      </c>
      <c r="H79" s="46">
        <v>121</v>
      </c>
      <c r="I79" s="31">
        <v>85.95</v>
      </c>
      <c r="J79" s="31">
        <v>3.3</v>
      </c>
      <c r="K79" s="31">
        <v>10.75</v>
      </c>
    </row>
    <row r="80" spans="1:11">
      <c r="A80" s="38">
        <v>2015</v>
      </c>
      <c r="B80" s="12" t="s">
        <v>59</v>
      </c>
      <c r="C80" s="12" t="s">
        <v>75</v>
      </c>
      <c r="D80" s="46">
        <v>2</v>
      </c>
      <c r="E80" s="46">
        <v>96</v>
      </c>
      <c r="F80" s="46">
        <v>7</v>
      </c>
      <c r="G80" s="46">
        <v>16</v>
      </c>
      <c r="H80" s="46">
        <v>119</v>
      </c>
      <c r="I80" s="31">
        <v>80.67</v>
      </c>
      <c r="J80" s="31">
        <v>5.88</v>
      </c>
      <c r="K80" s="31">
        <v>13.45</v>
      </c>
    </row>
    <row r="81" spans="1:11">
      <c r="A81" s="38">
        <v>2015</v>
      </c>
      <c r="B81" s="12" t="s">
        <v>59</v>
      </c>
      <c r="C81" s="12" t="s">
        <v>75</v>
      </c>
      <c r="D81" s="46">
        <v>3</v>
      </c>
      <c r="E81" s="46">
        <v>124</v>
      </c>
      <c r="F81" s="46">
        <v>24</v>
      </c>
      <c r="G81" s="46">
        <v>19</v>
      </c>
      <c r="H81" s="46">
        <v>167</v>
      </c>
      <c r="I81" s="31">
        <v>74.25</v>
      </c>
      <c r="J81" s="31">
        <v>14.37</v>
      </c>
      <c r="K81" s="31">
        <v>11.38</v>
      </c>
    </row>
    <row r="82" spans="1:11">
      <c r="A82" s="38">
        <v>2015</v>
      </c>
      <c r="B82" s="12" t="s">
        <v>59</v>
      </c>
      <c r="C82" s="12" t="s">
        <v>75</v>
      </c>
      <c r="D82" s="46">
        <v>4</v>
      </c>
      <c r="E82" s="46">
        <v>99</v>
      </c>
      <c r="F82" s="46">
        <v>30</v>
      </c>
      <c r="G82" s="46">
        <v>24</v>
      </c>
      <c r="H82" s="46">
        <v>153</v>
      </c>
      <c r="I82" s="31">
        <v>64.7</v>
      </c>
      <c r="J82" s="31">
        <v>19.600000000000001</v>
      </c>
      <c r="K82" s="31">
        <v>15.7</v>
      </c>
    </row>
    <row r="83" spans="1:11">
      <c r="A83" s="38">
        <v>2015</v>
      </c>
      <c r="B83" s="12" t="s">
        <v>59</v>
      </c>
      <c r="C83" s="12" t="s">
        <v>97</v>
      </c>
      <c r="D83" s="46">
        <v>1</v>
      </c>
      <c r="E83" s="46">
        <v>72</v>
      </c>
      <c r="F83" s="46">
        <v>5</v>
      </c>
      <c r="G83" s="46">
        <v>4</v>
      </c>
      <c r="H83" s="46">
        <v>81</v>
      </c>
      <c r="I83" s="31">
        <v>88.88</v>
      </c>
      <c r="J83" s="31">
        <v>6.17</v>
      </c>
      <c r="K83" s="31">
        <v>4.95</v>
      </c>
    </row>
    <row r="84" spans="1:11">
      <c r="A84" s="38">
        <v>2015</v>
      </c>
      <c r="B84" s="12" t="s">
        <v>59</v>
      </c>
      <c r="C84" s="12" t="s">
        <v>97</v>
      </c>
      <c r="D84" s="46">
        <v>2</v>
      </c>
      <c r="E84" s="46">
        <v>58</v>
      </c>
      <c r="F84" s="46">
        <v>6</v>
      </c>
      <c r="G84" s="46">
        <v>6</v>
      </c>
      <c r="H84" s="46">
        <v>70</v>
      </c>
      <c r="I84" s="31">
        <v>82.85</v>
      </c>
      <c r="J84" s="31">
        <v>8.57</v>
      </c>
      <c r="K84" s="31">
        <v>8.58</v>
      </c>
    </row>
    <row r="85" spans="1:11">
      <c r="A85" s="38">
        <v>2015</v>
      </c>
      <c r="B85" s="12" t="s">
        <v>59</v>
      </c>
      <c r="C85" s="12" t="s">
        <v>97</v>
      </c>
      <c r="D85" s="46">
        <v>3</v>
      </c>
      <c r="E85" s="46">
        <v>42</v>
      </c>
      <c r="F85" s="46">
        <v>17</v>
      </c>
      <c r="G85" s="46">
        <v>12</v>
      </c>
      <c r="H85" s="46">
        <v>71</v>
      </c>
      <c r="I85" s="31">
        <v>59.15</v>
      </c>
      <c r="J85" s="31">
        <v>23.94</v>
      </c>
      <c r="K85" s="31">
        <v>16.91</v>
      </c>
    </row>
    <row r="86" spans="1:11">
      <c r="A86" s="38">
        <v>2015</v>
      </c>
      <c r="B86" s="12" t="s">
        <v>59</v>
      </c>
      <c r="C86" s="12" t="s">
        <v>97</v>
      </c>
      <c r="D86" s="46">
        <v>4</v>
      </c>
      <c r="E86" s="46">
        <v>33</v>
      </c>
      <c r="F86" s="46">
        <v>13</v>
      </c>
      <c r="G86" s="46">
        <v>6</v>
      </c>
      <c r="H86" s="46">
        <v>52</v>
      </c>
      <c r="I86" s="31">
        <v>63.46</v>
      </c>
      <c r="J86" s="31">
        <v>25</v>
      </c>
      <c r="K86" s="31">
        <v>11.54</v>
      </c>
    </row>
    <row r="87" spans="1:11">
      <c r="A87" s="38">
        <v>2015</v>
      </c>
      <c r="B87" s="12" t="s">
        <v>59</v>
      </c>
      <c r="C87" s="12" t="s">
        <v>74</v>
      </c>
      <c r="D87">
        <v>1</v>
      </c>
      <c r="E87">
        <v>111</v>
      </c>
      <c r="F87">
        <v>42</v>
      </c>
      <c r="G87">
        <v>22</v>
      </c>
      <c r="H87">
        <v>175</v>
      </c>
      <c r="I87" s="31">
        <v>63.42</v>
      </c>
      <c r="J87" s="31">
        <v>24</v>
      </c>
      <c r="K87" s="31">
        <v>12.58</v>
      </c>
    </row>
    <row r="88" spans="1:11">
      <c r="A88" s="38">
        <v>2015</v>
      </c>
      <c r="B88" s="12" t="s">
        <v>59</v>
      </c>
      <c r="C88" s="12" t="s">
        <v>74</v>
      </c>
      <c r="D88">
        <v>2</v>
      </c>
      <c r="E88">
        <v>81</v>
      </c>
      <c r="F88">
        <v>25</v>
      </c>
      <c r="G88">
        <v>14</v>
      </c>
      <c r="H88">
        <v>120</v>
      </c>
      <c r="I88" s="31">
        <v>67.5</v>
      </c>
      <c r="J88" s="31">
        <v>20.83</v>
      </c>
      <c r="K88" s="31">
        <v>11.67</v>
      </c>
    </row>
    <row r="89" spans="1:11">
      <c r="A89" s="38">
        <v>2015</v>
      </c>
      <c r="B89" s="12" t="s">
        <v>59</v>
      </c>
      <c r="C89" s="12" t="s">
        <v>74</v>
      </c>
      <c r="D89">
        <v>3</v>
      </c>
      <c r="E89">
        <v>75</v>
      </c>
      <c r="F89">
        <v>26</v>
      </c>
      <c r="G89">
        <v>20</v>
      </c>
      <c r="H89">
        <v>121</v>
      </c>
      <c r="I89" s="31">
        <v>61.98</v>
      </c>
      <c r="J89" s="31">
        <v>21.48</v>
      </c>
      <c r="K89" s="31">
        <v>16.54</v>
      </c>
    </row>
    <row r="90" spans="1:11">
      <c r="A90" s="38">
        <v>2015</v>
      </c>
      <c r="B90" s="12" t="s">
        <v>59</v>
      </c>
      <c r="C90" s="12" t="s">
        <v>74</v>
      </c>
      <c r="D90">
        <v>4</v>
      </c>
      <c r="E90">
        <v>89</v>
      </c>
      <c r="F90">
        <v>53</v>
      </c>
      <c r="G90">
        <v>31</v>
      </c>
      <c r="H90">
        <v>173</v>
      </c>
      <c r="I90" s="31">
        <v>51.44</v>
      </c>
      <c r="J90" s="31">
        <v>30.63</v>
      </c>
      <c r="K90" s="31">
        <v>17.93</v>
      </c>
    </row>
    <row r="91" spans="1:11">
      <c r="A91" s="38">
        <v>2015</v>
      </c>
      <c r="B91" s="12" t="s">
        <v>59</v>
      </c>
      <c r="C91" s="10" t="s">
        <v>100</v>
      </c>
      <c r="D91" s="47">
        <v>2</v>
      </c>
      <c r="E91" s="47">
        <v>2</v>
      </c>
      <c r="F91" s="47">
        <v>0</v>
      </c>
      <c r="G91" s="47">
        <v>1</v>
      </c>
      <c r="H91" s="47">
        <v>3</v>
      </c>
      <c r="I91" s="31">
        <v>66.66</v>
      </c>
      <c r="J91" s="31">
        <v>0</v>
      </c>
      <c r="K91" s="31">
        <v>33.340000000000003</v>
      </c>
    </row>
    <row r="92" spans="1:11">
      <c r="A92" s="38">
        <v>2015</v>
      </c>
      <c r="B92" s="12" t="s">
        <v>59</v>
      </c>
      <c r="C92" s="10" t="s">
        <v>100</v>
      </c>
      <c r="D92" s="47">
        <v>3</v>
      </c>
      <c r="E92" s="47">
        <v>7</v>
      </c>
      <c r="F92" s="47">
        <v>1</v>
      </c>
      <c r="G92" s="47">
        <v>4</v>
      </c>
      <c r="H92" s="47">
        <v>12</v>
      </c>
      <c r="I92" s="31">
        <v>58.33</v>
      </c>
      <c r="J92" s="31">
        <v>8.33</v>
      </c>
      <c r="K92" s="31">
        <v>33.340000000000003</v>
      </c>
    </row>
    <row r="93" spans="1:11">
      <c r="A93" s="38">
        <v>2015</v>
      </c>
      <c r="B93" s="12" t="s">
        <v>59</v>
      </c>
      <c r="C93" s="10" t="s">
        <v>100</v>
      </c>
      <c r="D93" s="47">
        <v>4</v>
      </c>
      <c r="E93" s="47">
        <v>18</v>
      </c>
      <c r="F93" s="47">
        <v>6</v>
      </c>
      <c r="G93" s="47">
        <v>2</v>
      </c>
      <c r="H93" s="47">
        <v>26</v>
      </c>
      <c r="I93" s="31">
        <v>69.23</v>
      </c>
      <c r="J93" s="31">
        <v>23.07</v>
      </c>
      <c r="K93" s="31">
        <v>7.7</v>
      </c>
    </row>
    <row r="94" spans="1:11">
      <c r="A94" s="38">
        <v>2015</v>
      </c>
      <c r="B94" s="12" t="s">
        <v>59</v>
      </c>
      <c r="C94" s="12" t="s">
        <v>73</v>
      </c>
      <c r="D94">
        <v>1</v>
      </c>
      <c r="E94">
        <v>93</v>
      </c>
      <c r="F94">
        <v>11</v>
      </c>
      <c r="G94">
        <v>13</v>
      </c>
      <c r="H94">
        <v>117</v>
      </c>
      <c r="I94" s="31">
        <v>79.48</v>
      </c>
      <c r="J94" s="31">
        <v>9.4</v>
      </c>
      <c r="K94" s="31">
        <v>11.12</v>
      </c>
    </row>
    <row r="95" spans="1:11">
      <c r="A95" s="38">
        <v>2015</v>
      </c>
      <c r="B95" s="12" t="s">
        <v>59</v>
      </c>
      <c r="C95" s="12" t="s">
        <v>73</v>
      </c>
      <c r="D95">
        <v>2</v>
      </c>
      <c r="E95">
        <v>97</v>
      </c>
      <c r="F95">
        <v>11</v>
      </c>
      <c r="G95">
        <v>12</v>
      </c>
      <c r="H95">
        <v>120</v>
      </c>
      <c r="I95" s="31">
        <v>80.83</v>
      </c>
      <c r="J95" s="31">
        <v>9.16</v>
      </c>
      <c r="K95" s="31">
        <v>10.01</v>
      </c>
    </row>
    <row r="96" spans="1:11">
      <c r="A96" s="38">
        <v>2015</v>
      </c>
      <c r="B96" s="12" t="s">
        <v>59</v>
      </c>
      <c r="C96" s="12" t="s">
        <v>73</v>
      </c>
      <c r="D96">
        <v>3</v>
      </c>
      <c r="E96">
        <v>88</v>
      </c>
      <c r="F96">
        <v>16</v>
      </c>
      <c r="G96">
        <v>12</v>
      </c>
      <c r="H96">
        <v>116</v>
      </c>
      <c r="I96" s="31">
        <v>75.86</v>
      </c>
      <c r="J96" s="31">
        <v>13.79</v>
      </c>
      <c r="K96" s="31">
        <v>10.35</v>
      </c>
    </row>
    <row r="97" spans="1:11">
      <c r="A97" s="38">
        <v>2015</v>
      </c>
      <c r="B97" s="12" t="s">
        <v>59</v>
      </c>
      <c r="C97" s="12" t="s">
        <v>73</v>
      </c>
      <c r="D97">
        <v>4</v>
      </c>
      <c r="E97">
        <v>90</v>
      </c>
      <c r="F97">
        <v>20</v>
      </c>
      <c r="G97">
        <v>25</v>
      </c>
      <c r="H97">
        <v>135</v>
      </c>
      <c r="I97" s="31">
        <v>66.66</v>
      </c>
      <c r="J97" s="31">
        <v>14.81</v>
      </c>
      <c r="K97" s="31">
        <v>18.53</v>
      </c>
    </row>
    <row r="98" spans="1:11">
      <c r="A98" s="38">
        <v>2015</v>
      </c>
      <c r="B98" s="12" t="s">
        <v>59</v>
      </c>
      <c r="C98" s="12" t="s">
        <v>72</v>
      </c>
      <c r="D98">
        <v>1</v>
      </c>
      <c r="E98">
        <v>93</v>
      </c>
      <c r="F98">
        <v>4</v>
      </c>
      <c r="G98">
        <v>5</v>
      </c>
      <c r="H98">
        <v>102</v>
      </c>
      <c r="I98" s="31">
        <v>91.17</v>
      </c>
      <c r="J98" s="31">
        <v>3.92</v>
      </c>
      <c r="K98" s="31">
        <v>4.91</v>
      </c>
    </row>
    <row r="99" spans="1:11">
      <c r="A99" s="38">
        <v>2015</v>
      </c>
      <c r="B99" s="12" t="s">
        <v>59</v>
      </c>
      <c r="C99" s="12" t="s">
        <v>72</v>
      </c>
      <c r="D99">
        <v>2</v>
      </c>
      <c r="E99">
        <v>61</v>
      </c>
      <c r="F99">
        <v>11</v>
      </c>
      <c r="G99">
        <v>10</v>
      </c>
      <c r="H99">
        <v>82</v>
      </c>
      <c r="I99" s="31">
        <v>74.39</v>
      </c>
      <c r="J99" s="31">
        <v>13.41</v>
      </c>
      <c r="K99" s="31">
        <v>12.2</v>
      </c>
    </row>
    <row r="100" spans="1:11">
      <c r="A100" s="38">
        <v>2015</v>
      </c>
      <c r="B100" s="12" t="s">
        <v>59</v>
      </c>
      <c r="C100" s="12" t="s">
        <v>72</v>
      </c>
      <c r="D100">
        <v>3</v>
      </c>
      <c r="E100">
        <v>63</v>
      </c>
      <c r="F100">
        <v>9</v>
      </c>
      <c r="G100">
        <v>6</v>
      </c>
      <c r="H100">
        <v>78</v>
      </c>
      <c r="I100" s="31">
        <v>80.760000000000005</v>
      </c>
      <c r="J100" s="31">
        <v>11.53</v>
      </c>
      <c r="K100" s="31">
        <v>7.71</v>
      </c>
    </row>
    <row r="101" spans="1:11">
      <c r="A101" s="38">
        <v>2015</v>
      </c>
      <c r="B101" s="12" t="s">
        <v>59</v>
      </c>
      <c r="C101" s="12" t="s">
        <v>72</v>
      </c>
      <c r="D101">
        <v>4</v>
      </c>
      <c r="E101">
        <v>100</v>
      </c>
      <c r="F101">
        <v>20</v>
      </c>
      <c r="G101">
        <v>20</v>
      </c>
      <c r="H101">
        <v>140</v>
      </c>
      <c r="I101" s="31">
        <v>71.42</v>
      </c>
      <c r="J101" s="31">
        <v>14.28</v>
      </c>
      <c r="K101" s="31">
        <v>14.3</v>
      </c>
    </row>
    <row r="102" spans="1:11">
      <c r="A102" s="38">
        <v>2015</v>
      </c>
      <c r="B102" s="12" t="s">
        <v>59</v>
      </c>
      <c r="C102" s="12" t="s">
        <v>71</v>
      </c>
      <c r="D102">
        <v>1</v>
      </c>
      <c r="E102">
        <v>50</v>
      </c>
      <c r="F102">
        <v>10</v>
      </c>
      <c r="G102">
        <v>7</v>
      </c>
      <c r="H102">
        <v>67</v>
      </c>
      <c r="I102" s="31">
        <v>74.62</v>
      </c>
      <c r="J102" s="31">
        <v>14.92</v>
      </c>
      <c r="K102" s="31">
        <v>10.46</v>
      </c>
    </row>
    <row r="103" spans="1:11">
      <c r="A103" s="38">
        <v>2015</v>
      </c>
      <c r="B103" s="12" t="s">
        <v>59</v>
      </c>
      <c r="C103" s="12" t="s">
        <v>71</v>
      </c>
      <c r="D103">
        <v>2</v>
      </c>
      <c r="E103">
        <v>31</v>
      </c>
      <c r="F103">
        <v>8</v>
      </c>
      <c r="G103">
        <v>5</v>
      </c>
      <c r="H103">
        <v>44</v>
      </c>
      <c r="I103" s="31">
        <v>70.45</v>
      </c>
      <c r="J103" s="31">
        <v>18.18</v>
      </c>
      <c r="K103" s="31">
        <v>11.37</v>
      </c>
    </row>
    <row r="104" spans="1:11">
      <c r="A104" s="38">
        <v>2015</v>
      </c>
      <c r="B104" s="12" t="s">
        <v>59</v>
      </c>
      <c r="C104" s="12" t="s">
        <v>71</v>
      </c>
      <c r="D104">
        <v>3</v>
      </c>
      <c r="E104">
        <v>27</v>
      </c>
      <c r="F104">
        <v>20</v>
      </c>
      <c r="G104">
        <v>5</v>
      </c>
      <c r="H104">
        <v>52</v>
      </c>
      <c r="I104" s="31">
        <v>51.92</v>
      </c>
      <c r="J104" s="31">
        <v>38.46</v>
      </c>
      <c r="K104" s="31">
        <v>9.6199999999999992</v>
      </c>
    </row>
    <row r="105" spans="1:11">
      <c r="A105" s="38">
        <v>2015</v>
      </c>
      <c r="B105" s="12" t="s">
        <v>59</v>
      </c>
      <c r="C105" s="12" t="s">
        <v>71</v>
      </c>
      <c r="D105">
        <v>4</v>
      </c>
      <c r="E105">
        <v>40</v>
      </c>
      <c r="F105">
        <v>23</v>
      </c>
      <c r="G105">
        <v>37</v>
      </c>
      <c r="H105">
        <v>100</v>
      </c>
      <c r="I105" s="31">
        <v>40</v>
      </c>
      <c r="J105" s="31">
        <v>23</v>
      </c>
      <c r="K105" s="31">
        <v>37</v>
      </c>
    </row>
    <row r="106" spans="1:11">
      <c r="A106" s="38">
        <v>2015</v>
      </c>
      <c r="B106" s="12" t="s">
        <v>59</v>
      </c>
      <c r="C106" s="12" t="s">
        <v>63</v>
      </c>
      <c r="D106" s="46">
        <v>1</v>
      </c>
      <c r="E106">
        <v>386</v>
      </c>
      <c r="F106">
        <v>35</v>
      </c>
      <c r="G106">
        <v>54</v>
      </c>
      <c r="H106">
        <v>475</v>
      </c>
      <c r="I106" s="36">
        <v>81.260000000000005</v>
      </c>
      <c r="J106" s="36">
        <v>7.36</v>
      </c>
      <c r="K106" s="36">
        <v>11.38</v>
      </c>
    </row>
    <row r="107" spans="1:11">
      <c r="A107" s="38">
        <v>2015</v>
      </c>
      <c r="B107" s="12" t="s">
        <v>59</v>
      </c>
      <c r="C107" s="12" t="s">
        <v>63</v>
      </c>
      <c r="D107" s="46">
        <v>2</v>
      </c>
      <c r="E107">
        <v>220</v>
      </c>
      <c r="F107">
        <v>36</v>
      </c>
      <c r="G107">
        <v>71</v>
      </c>
      <c r="H107">
        <v>327</v>
      </c>
      <c r="I107" s="36">
        <v>67.27</v>
      </c>
      <c r="J107" s="36">
        <v>11</v>
      </c>
      <c r="K107" s="36">
        <v>21.73</v>
      </c>
    </row>
    <row r="108" spans="1:11">
      <c r="A108" s="38">
        <v>2015</v>
      </c>
      <c r="B108" s="12" t="s">
        <v>59</v>
      </c>
      <c r="C108" s="12" t="s">
        <v>63</v>
      </c>
      <c r="D108" s="46">
        <v>3</v>
      </c>
      <c r="E108">
        <v>268</v>
      </c>
      <c r="F108">
        <v>42</v>
      </c>
      <c r="G108">
        <v>62</v>
      </c>
      <c r="H108">
        <v>372</v>
      </c>
      <c r="I108" s="36">
        <v>72.040000000000006</v>
      </c>
      <c r="J108" s="36">
        <v>11.29</v>
      </c>
      <c r="K108" s="36">
        <v>16.670000000000002</v>
      </c>
    </row>
    <row r="109" spans="1:11">
      <c r="A109" s="38">
        <v>2015</v>
      </c>
      <c r="B109" s="12" t="s">
        <v>59</v>
      </c>
      <c r="C109" s="12" t="s">
        <v>63</v>
      </c>
      <c r="D109" s="46">
        <v>4</v>
      </c>
      <c r="E109">
        <v>232</v>
      </c>
      <c r="F109">
        <v>54</v>
      </c>
      <c r="G109">
        <v>57</v>
      </c>
      <c r="H109">
        <v>343</v>
      </c>
      <c r="I109" s="36">
        <v>67.63</v>
      </c>
      <c r="J109" s="36">
        <v>15.74</v>
      </c>
      <c r="K109" s="36">
        <v>16.63</v>
      </c>
    </row>
    <row r="110" spans="1:11">
      <c r="A110" s="38">
        <v>2015</v>
      </c>
      <c r="B110" s="12" t="s">
        <v>59</v>
      </c>
      <c r="C110" s="12" t="s">
        <v>63</v>
      </c>
      <c r="D110" s="46">
        <v>5</v>
      </c>
      <c r="E110">
        <v>244</v>
      </c>
      <c r="F110">
        <v>59</v>
      </c>
      <c r="G110">
        <v>110</v>
      </c>
      <c r="H110">
        <v>413</v>
      </c>
      <c r="I110" s="36">
        <v>59.07</v>
      </c>
      <c r="J110" s="36">
        <v>14.28</v>
      </c>
      <c r="K110" s="36">
        <v>26.65</v>
      </c>
    </row>
    <row r="111" spans="1:11">
      <c r="A111" s="38">
        <v>2015</v>
      </c>
      <c r="B111" s="12" t="s">
        <v>59</v>
      </c>
      <c r="C111" s="12" t="s">
        <v>70</v>
      </c>
      <c r="D111">
        <v>1</v>
      </c>
      <c r="E111">
        <v>82</v>
      </c>
      <c r="F111">
        <v>20</v>
      </c>
      <c r="G111">
        <v>22</v>
      </c>
      <c r="H111">
        <v>124</v>
      </c>
      <c r="I111" s="31">
        <v>66.12</v>
      </c>
      <c r="J111" s="31">
        <v>16.12</v>
      </c>
      <c r="K111" s="31">
        <v>17.760000000000002</v>
      </c>
    </row>
    <row r="112" spans="1:11">
      <c r="A112" s="38">
        <v>2015</v>
      </c>
      <c r="B112" s="12" t="s">
        <v>59</v>
      </c>
      <c r="C112" s="12" t="s">
        <v>70</v>
      </c>
      <c r="D112">
        <v>2</v>
      </c>
      <c r="E112">
        <v>63</v>
      </c>
      <c r="F112">
        <v>19</v>
      </c>
      <c r="G112">
        <v>15</v>
      </c>
      <c r="H112">
        <v>97</v>
      </c>
      <c r="I112" s="31">
        <v>64.94</v>
      </c>
      <c r="J112" s="31">
        <v>19.579999999999998</v>
      </c>
      <c r="K112" s="31">
        <v>15.48</v>
      </c>
    </row>
    <row r="113" spans="1:11">
      <c r="A113" s="38">
        <v>2015</v>
      </c>
      <c r="B113" s="12" t="s">
        <v>59</v>
      </c>
      <c r="C113" s="12" t="s">
        <v>70</v>
      </c>
      <c r="D113">
        <v>3</v>
      </c>
      <c r="E113">
        <v>62</v>
      </c>
      <c r="F113">
        <v>14</v>
      </c>
      <c r="G113">
        <v>26</v>
      </c>
      <c r="H113">
        <v>102</v>
      </c>
      <c r="I113" s="31">
        <v>60.78</v>
      </c>
      <c r="J113" s="31">
        <v>13.72</v>
      </c>
      <c r="K113" s="31">
        <v>25.5</v>
      </c>
    </row>
    <row r="114" spans="1:11">
      <c r="A114" s="38">
        <v>2015</v>
      </c>
      <c r="B114" s="12" t="s">
        <v>59</v>
      </c>
      <c r="C114" s="12" t="s">
        <v>70</v>
      </c>
      <c r="D114">
        <v>4</v>
      </c>
      <c r="E114">
        <v>43</v>
      </c>
      <c r="F114">
        <v>28</v>
      </c>
      <c r="G114">
        <v>29</v>
      </c>
      <c r="H114">
        <v>100</v>
      </c>
      <c r="I114" s="31">
        <v>43</v>
      </c>
      <c r="J114" s="31">
        <v>28</v>
      </c>
      <c r="K114" s="31">
        <v>29</v>
      </c>
    </row>
    <row r="115" spans="1:11">
      <c r="A115" s="38">
        <v>2015</v>
      </c>
      <c r="B115" s="12" t="s">
        <v>59</v>
      </c>
      <c r="C115" s="12" t="s">
        <v>69</v>
      </c>
      <c r="D115">
        <v>1</v>
      </c>
      <c r="E115">
        <v>65</v>
      </c>
      <c r="F115">
        <v>11</v>
      </c>
      <c r="G115">
        <v>11</v>
      </c>
      <c r="H115">
        <v>87</v>
      </c>
      <c r="I115" s="31">
        <v>74.709999999999994</v>
      </c>
      <c r="J115" s="31">
        <v>12.64</v>
      </c>
      <c r="K115" s="31">
        <v>12.65</v>
      </c>
    </row>
    <row r="116" spans="1:11">
      <c r="A116" s="38">
        <v>2015</v>
      </c>
      <c r="B116" s="12" t="s">
        <v>59</v>
      </c>
      <c r="C116" s="12" t="s">
        <v>69</v>
      </c>
      <c r="D116">
        <v>2</v>
      </c>
      <c r="E116">
        <v>59</v>
      </c>
      <c r="F116">
        <v>18</v>
      </c>
      <c r="G116">
        <v>7</v>
      </c>
      <c r="H116">
        <v>84</v>
      </c>
      <c r="I116" s="31">
        <v>70.23</v>
      </c>
      <c r="J116" s="31">
        <v>21.42</v>
      </c>
      <c r="K116" s="31">
        <v>8.35</v>
      </c>
    </row>
    <row r="117" spans="1:11">
      <c r="A117" s="38">
        <v>2015</v>
      </c>
      <c r="B117" s="12" t="s">
        <v>59</v>
      </c>
      <c r="C117" s="12" t="s">
        <v>69</v>
      </c>
      <c r="D117">
        <v>3</v>
      </c>
      <c r="E117">
        <v>53</v>
      </c>
      <c r="F117">
        <v>18</v>
      </c>
      <c r="G117">
        <v>14</v>
      </c>
      <c r="H117">
        <v>85</v>
      </c>
      <c r="I117" s="31">
        <v>62.35</v>
      </c>
      <c r="J117" s="31">
        <v>21.17</v>
      </c>
      <c r="K117" s="31">
        <v>16.48</v>
      </c>
    </row>
    <row r="118" spans="1:11">
      <c r="A118" s="38">
        <v>2015</v>
      </c>
      <c r="B118" s="12" t="s">
        <v>59</v>
      </c>
      <c r="C118" s="12" t="s">
        <v>69</v>
      </c>
      <c r="D118">
        <v>4</v>
      </c>
      <c r="E118">
        <v>64</v>
      </c>
      <c r="F118">
        <v>24</v>
      </c>
      <c r="G118">
        <v>29</v>
      </c>
      <c r="H118">
        <v>117</v>
      </c>
      <c r="I118" s="31">
        <v>54.7</v>
      </c>
      <c r="J118" s="31">
        <v>20.51</v>
      </c>
      <c r="K118" s="31">
        <v>24.79</v>
      </c>
    </row>
    <row r="119" spans="1:11">
      <c r="A119" s="38">
        <v>2015</v>
      </c>
      <c r="B119" s="12" t="s">
        <v>59</v>
      </c>
      <c r="C119" s="12" t="s">
        <v>68</v>
      </c>
      <c r="D119">
        <v>1</v>
      </c>
      <c r="E119">
        <v>34</v>
      </c>
      <c r="F119">
        <v>20</v>
      </c>
      <c r="G119">
        <v>6</v>
      </c>
      <c r="H119">
        <v>60</v>
      </c>
      <c r="I119" s="39">
        <v>56.66</v>
      </c>
      <c r="J119" s="39">
        <v>33.33</v>
      </c>
      <c r="K119" s="39">
        <v>10.01</v>
      </c>
    </row>
    <row r="120" spans="1:11">
      <c r="A120" s="38">
        <v>2015</v>
      </c>
      <c r="B120" s="12" t="s">
        <v>59</v>
      </c>
      <c r="C120" s="12" t="s">
        <v>68</v>
      </c>
      <c r="D120">
        <v>2</v>
      </c>
      <c r="E120">
        <v>25</v>
      </c>
      <c r="F120">
        <v>27</v>
      </c>
      <c r="G120">
        <v>4</v>
      </c>
      <c r="H120">
        <v>56</v>
      </c>
      <c r="I120" s="39">
        <v>44.64</v>
      </c>
      <c r="J120" s="39">
        <v>48.21</v>
      </c>
      <c r="K120" s="39">
        <v>7.15</v>
      </c>
    </row>
    <row r="121" spans="1:11">
      <c r="A121" s="38">
        <v>2015</v>
      </c>
      <c r="B121" s="12" t="s">
        <v>59</v>
      </c>
      <c r="C121" s="12" t="s">
        <v>68</v>
      </c>
      <c r="D121">
        <v>3</v>
      </c>
      <c r="E121">
        <v>21</v>
      </c>
      <c r="F121">
        <v>16</v>
      </c>
      <c r="G121">
        <v>10</v>
      </c>
      <c r="H121">
        <v>47</v>
      </c>
      <c r="I121" s="39">
        <v>44.68</v>
      </c>
      <c r="J121" s="39">
        <v>34.04</v>
      </c>
      <c r="K121" s="39">
        <v>21.28</v>
      </c>
    </row>
    <row r="122" spans="1:11">
      <c r="A122" s="38">
        <v>2015</v>
      </c>
      <c r="B122" s="12" t="s">
        <v>59</v>
      </c>
      <c r="C122" s="12" t="s">
        <v>68</v>
      </c>
      <c r="D122">
        <v>4</v>
      </c>
      <c r="E122">
        <v>18</v>
      </c>
      <c r="F122">
        <v>24</v>
      </c>
      <c r="G122">
        <v>23</v>
      </c>
      <c r="H122">
        <v>65</v>
      </c>
      <c r="I122" s="39">
        <v>27.69</v>
      </c>
      <c r="J122" s="39">
        <v>36.92</v>
      </c>
      <c r="K122" s="39">
        <v>35.39</v>
      </c>
    </row>
    <row r="123" spans="1:11">
      <c r="A123" s="38">
        <v>2015</v>
      </c>
      <c r="B123" s="12" t="s">
        <v>59</v>
      </c>
      <c r="C123" s="12" t="s">
        <v>67</v>
      </c>
      <c r="D123">
        <v>1</v>
      </c>
      <c r="E123">
        <v>73</v>
      </c>
      <c r="F123">
        <v>11</v>
      </c>
      <c r="G123">
        <v>12</v>
      </c>
      <c r="H123">
        <v>96</v>
      </c>
      <c r="I123" s="31">
        <v>76.040000000000006</v>
      </c>
      <c r="J123" s="31">
        <v>11.45</v>
      </c>
      <c r="K123" s="31">
        <v>12.51</v>
      </c>
    </row>
    <row r="124" spans="1:11">
      <c r="A124" s="38">
        <v>2015</v>
      </c>
      <c r="B124" s="12" t="s">
        <v>59</v>
      </c>
      <c r="C124" s="12" t="s">
        <v>67</v>
      </c>
      <c r="D124">
        <v>2</v>
      </c>
      <c r="E124">
        <v>57</v>
      </c>
      <c r="F124">
        <v>11</v>
      </c>
      <c r="G124">
        <v>18</v>
      </c>
      <c r="H124">
        <v>86</v>
      </c>
      <c r="I124" s="31">
        <v>66.27</v>
      </c>
      <c r="J124" s="31">
        <v>12.79</v>
      </c>
      <c r="K124" s="31">
        <v>20.94</v>
      </c>
    </row>
    <row r="125" spans="1:11">
      <c r="A125" s="38">
        <v>2015</v>
      </c>
      <c r="B125" s="12" t="s">
        <v>59</v>
      </c>
      <c r="C125" s="12" t="s">
        <v>67</v>
      </c>
      <c r="D125">
        <v>3</v>
      </c>
      <c r="E125">
        <v>57</v>
      </c>
      <c r="F125">
        <v>23</v>
      </c>
      <c r="G125">
        <v>17</v>
      </c>
      <c r="H125">
        <v>97</v>
      </c>
      <c r="I125" s="31">
        <v>58.76</v>
      </c>
      <c r="J125" s="31">
        <v>23.71</v>
      </c>
      <c r="K125" s="31">
        <v>17.53</v>
      </c>
    </row>
    <row r="126" spans="1:11">
      <c r="A126" s="38">
        <v>2015</v>
      </c>
      <c r="B126" s="12" t="s">
        <v>59</v>
      </c>
      <c r="C126" s="12" t="s">
        <v>67</v>
      </c>
      <c r="D126">
        <v>4</v>
      </c>
      <c r="E126">
        <v>54</v>
      </c>
      <c r="F126">
        <v>25</v>
      </c>
      <c r="G126">
        <v>17</v>
      </c>
      <c r="H126">
        <v>96</v>
      </c>
      <c r="I126" s="31">
        <v>56.25</v>
      </c>
      <c r="J126" s="31">
        <v>26.04</v>
      </c>
      <c r="K126" s="31">
        <v>17.71</v>
      </c>
    </row>
    <row r="127" spans="1:11">
      <c r="A127" s="38">
        <v>2015</v>
      </c>
      <c r="B127" s="12" t="s">
        <v>59</v>
      </c>
      <c r="C127" s="12" t="s">
        <v>66</v>
      </c>
      <c r="D127">
        <v>1</v>
      </c>
      <c r="E127">
        <v>94</v>
      </c>
      <c r="F127">
        <v>11</v>
      </c>
      <c r="G127">
        <v>14</v>
      </c>
      <c r="H127">
        <v>119</v>
      </c>
      <c r="I127" s="31">
        <v>78.989999999999995</v>
      </c>
      <c r="J127" s="31">
        <v>9.24</v>
      </c>
      <c r="K127" s="31">
        <v>11.77</v>
      </c>
    </row>
    <row r="128" spans="1:11">
      <c r="A128" s="38">
        <v>2015</v>
      </c>
      <c r="B128" s="12" t="s">
        <v>59</v>
      </c>
      <c r="C128" s="12" t="s">
        <v>66</v>
      </c>
      <c r="D128">
        <v>2</v>
      </c>
      <c r="E128">
        <v>78</v>
      </c>
      <c r="F128">
        <v>16</v>
      </c>
      <c r="G128">
        <v>16</v>
      </c>
      <c r="H128">
        <v>110</v>
      </c>
      <c r="I128" s="31">
        <v>70.900000000000006</v>
      </c>
      <c r="J128" s="31">
        <v>14.54</v>
      </c>
      <c r="K128" s="31">
        <v>14.56</v>
      </c>
    </row>
    <row r="129" spans="1:11">
      <c r="A129" s="38">
        <v>2015</v>
      </c>
      <c r="B129" s="12" t="s">
        <v>59</v>
      </c>
      <c r="C129" s="12" t="s">
        <v>66</v>
      </c>
      <c r="D129">
        <v>3</v>
      </c>
      <c r="E129">
        <v>75</v>
      </c>
      <c r="F129">
        <v>21</v>
      </c>
      <c r="G129">
        <v>15</v>
      </c>
      <c r="H129">
        <v>111</v>
      </c>
      <c r="I129" s="31">
        <v>67.56</v>
      </c>
      <c r="J129" s="31">
        <v>18.91</v>
      </c>
      <c r="K129" s="31">
        <v>13.53</v>
      </c>
    </row>
    <row r="130" spans="1:11">
      <c r="A130" s="38">
        <v>2015</v>
      </c>
      <c r="B130" s="12" t="s">
        <v>59</v>
      </c>
      <c r="C130" s="12" t="s">
        <v>66</v>
      </c>
      <c r="D130">
        <v>4</v>
      </c>
      <c r="E130">
        <v>70</v>
      </c>
      <c r="F130">
        <v>35</v>
      </c>
      <c r="G130">
        <v>21</v>
      </c>
      <c r="H130">
        <v>126</v>
      </c>
      <c r="I130" s="31">
        <v>55.55</v>
      </c>
      <c r="J130" s="31">
        <v>27.77</v>
      </c>
      <c r="K130" s="31">
        <v>16.68</v>
      </c>
    </row>
    <row r="131" spans="1:11">
      <c r="A131" s="38">
        <v>2015</v>
      </c>
      <c r="B131" s="12" t="s">
        <v>59</v>
      </c>
      <c r="C131" s="12" t="s">
        <v>65</v>
      </c>
      <c r="D131">
        <v>1</v>
      </c>
      <c r="E131">
        <v>257</v>
      </c>
      <c r="F131">
        <v>63</v>
      </c>
      <c r="G131">
        <v>48</v>
      </c>
      <c r="H131">
        <v>368</v>
      </c>
      <c r="I131" s="31">
        <v>69.83</v>
      </c>
      <c r="J131" s="31">
        <v>17.11</v>
      </c>
      <c r="K131" s="31">
        <v>13.06</v>
      </c>
    </row>
    <row r="132" spans="1:11">
      <c r="A132" s="38">
        <v>2015</v>
      </c>
      <c r="B132" s="12" t="s">
        <v>59</v>
      </c>
      <c r="C132" s="12" t="s">
        <v>65</v>
      </c>
      <c r="D132">
        <v>2</v>
      </c>
      <c r="E132">
        <v>211</v>
      </c>
      <c r="F132">
        <v>65</v>
      </c>
      <c r="G132">
        <v>74</v>
      </c>
      <c r="H132">
        <v>350</v>
      </c>
      <c r="I132" s="31">
        <v>60.28</v>
      </c>
      <c r="J132" s="31">
        <v>18.57</v>
      </c>
      <c r="K132" s="31">
        <v>21.15</v>
      </c>
    </row>
    <row r="133" spans="1:11">
      <c r="A133" s="38">
        <v>2015</v>
      </c>
      <c r="B133" s="12" t="s">
        <v>59</v>
      </c>
      <c r="C133" s="12" t="s">
        <v>65</v>
      </c>
      <c r="D133">
        <v>3</v>
      </c>
      <c r="E133">
        <v>211</v>
      </c>
      <c r="F133">
        <v>68</v>
      </c>
      <c r="G133">
        <v>102</v>
      </c>
      <c r="H133">
        <v>381</v>
      </c>
      <c r="I133" s="31">
        <v>55.38</v>
      </c>
      <c r="J133" s="31">
        <v>17.84</v>
      </c>
      <c r="K133" s="31">
        <v>26.78</v>
      </c>
    </row>
    <row r="134" spans="1:11">
      <c r="A134" s="38">
        <v>2015</v>
      </c>
      <c r="B134" s="12" t="s">
        <v>59</v>
      </c>
      <c r="C134" s="12" t="s">
        <v>65</v>
      </c>
      <c r="D134">
        <v>4</v>
      </c>
      <c r="E134">
        <v>239</v>
      </c>
      <c r="F134">
        <v>85</v>
      </c>
      <c r="G134">
        <v>126</v>
      </c>
      <c r="H134">
        <v>450</v>
      </c>
      <c r="I134" s="31">
        <v>53.11</v>
      </c>
      <c r="J134" s="31">
        <v>18.88</v>
      </c>
      <c r="K134" s="31">
        <v>28.01</v>
      </c>
    </row>
    <row r="135" spans="1:11">
      <c r="A135" s="38">
        <v>2015</v>
      </c>
      <c r="B135" s="12" t="s">
        <v>59</v>
      </c>
      <c r="C135" s="12" t="s">
        <v>64</v>
      </c>
      <c r="D135">
        <v>1</v>
      </c>
      <c r="E135">
        <v>80</v>
      </c>
      <c r="F135">
        <v>9</v>
      </c>
      <c r="G135">
        <v>10</v>
      </c>
      <c r="H135">
        <v>99</v>
      </c>
      <c r="I135" s="31">
        <v>80.8</v>
      </c>
      <c r="J135" s="31">
        <v>9.09</v>
      </c>
      <c r="K135" s="31">
        <v>10.11</v>
      </c>
    </row>
    <row r="136" spans="1:11">
      <c r="A136" s="38">
        <v>2015</v>
      </c>
      <c r="B136" s="12" t="s">
        <v>59</v>
      </c>
      <c r="C136" s="12" t="s">
        <v>64</v>
      </c>
      <c r="D136">
        <v>2</v>
      </c>
      <c r="E136">
        <v>80</v>
      </c>
      <c r="F136">
        <v>7</v>
      </c>
      <c r="G136">
        <v>23</v>
      </c>
      <c r="H136">
        <v>110</v>
      </c>
      <c r="I136" s="31">
        <v>72.72</v>
      </c>
      <c r="J136" s="31">
        <v>6.36</v>
      </c>
      <c r="K136" s="31">
        <v>20.92</v>
      </c>
    </row>
    <row r="137" spans="1:11">
      <c r="A137" s="38">
        <v>2015</v>
      </c>
      <c r="B137" s="12" t="s">
        <v>59</v>
      </c>
      <c r="C137" s="12" t="s">
        <v>64</v>
      </c>
      <c r="D137">
        <v>3</v>
      </c>
      <c r="E137">
        <v>129</v>
      </c>
      <c r="F137">
        <v>12</v>
      </c>
      <c r="G137">
        <v>49</v>
      </c>
      <c r="H137">
        <v>190</v>
      </c>
      <c r="I137" s="31">
        <v>67.89</v>
      </c>
      <c r="J137" s="31">
        <v>6.31</v>
      </c>
      <c r="K137" s="31">
        <v>25.8</v>
      </c>
    </row>
    <row r="138" spans="1:11">
      <c r="A138" s="38">
        <v>2015</v>
      </c>
      <c r="B138" s="12" t="s">
        <v>59</v>
      </c>
      <c r="C138" s="12" t="s">
        <v>64</v>
      </c>
      <c r="D138">
        <v>4</v>
      </c>
      <c r="E138">
        <v>280</v>
      </c>
      <c r="F138">
        <v>49</v>
      </c>
      <c r="G138">
        <v>49</v>
      </c>
      <c r="H138">
        <v>378</v>
      </c>
      <c r="I138" s="31">
        <v>74.069999999999993</v>
      </c>
      <c r="J138" s="31">
        <v>12.96</v>
      </c>
      <c r="K138" s="31">
        <v>12.97</v>
      </c>
    </row>
    <row r="139" spans="1:11">
      <c r="A139" s="38">
        <v>2015</v>
      </c>
      <c r="B139" s="12" t="s">
        <v>59</v>
      </c>
      <c r="C139" s="12" t="s">
        <v>62</v>
      </c>
      <c r="D139">
        <v>1</v>
      </c>
      <c r="E139">
        <v>0</v>
      </c>
      <c r="F139">
        <v>1</v>
      </c>
      <c r="G139">
        <v>0</v>
      </c>
      <c r="H139">
        <v>1</v>
      </c>
      <c r="I139" s="31">
        <v>0</v>
      </c>
      <c r="J139" s="31">
        <v>100</v>
      </c>
      <c r="K139" s="31">
        <v>0</v>
      </c>
    </row>
    <row r="140" spans="1:11">
      <c r="A140" s="38">
        <v>2015</v>
      </c>
      <c r="B140" s="12" t="s">
        <v>59</v>
      </c>
      <c r="C140" s="12" t="s">
        <v>62</v>
      </c>
      <c r="D140">
        <v>2</v>
      </c>
      <c r="E140">
        <v>1</v>
      </c>
      <c r="F140">
        <v>1</v>
      </c>
      <c r="G140">
        <v>0</v>
      </c>
      <c r="H140">
        <v>2</v>
      </c>
      <c r="I140" s="31">
        <v>50</v>
      </c>
      <c r="J140" s="31">
        <v>50</v>
      </c>
      <c r="K140" s="31">
        <v>0</v>
      </c>
    </row>
    <row r="141" spans="1:11">
      <c r="A141" s="38">
        <v>2015</v>
      </c>
      <c r="B141" s="12" t="s">
        <v>59</v>
      </c>
      <c r="C141" s="12" t="s">
        <v>62</v>
      </c>
      <c r="D141">
        <v>3</v>
      </c>
      <c r="E141">
        <v>16</v>
      </c>
      <c r="F141">
        <v>8</v>
      </c>
      <c r="G141">
        <v>3</v>
      </c>
      <c r="H141">
        <v>27</v>
      </c>
      <c r="I141" s="31">
        <v>59.25</v>
      </c>
      <c r="J141" s="31">
        <v>29.62</v>
      </c>
      <c r="K141" s="31">
        <v>11.13</v>
      </c>
    </row>
    <row r="142" spans="1:11">
      <c r="A142" s="38">
        <v>2015</v>
      </c>
      <c r="B142" s="12" t="s">
        <v>59</v>
      </c>
      <c r="C142" s="12" t="s">
        <v>62</v>
      </c>
      <c r="D142">
        <v>4</v>
      </c>
      <c r="E142">
        <v>33</v>
      </c>
      <c r="F142">
        <v>18</v>
      </c>
      <c r="G142">
        <v>8</v>
      </c>
      <c r="H142">
        <v>59</v>
      </c>
      <c r="I142" s="31">
        <v>55.93</v>
      </c>
      <c r="J142" s="31">
        <v>30.5</v>
      </c>
      <c r="K142" s="31">
        <v>13.57</v>
      </c>
    </row>
    <row r="143" spans="1:11">
      <c r="A143" s="38">
        <v>2015</v>
      </c>
      <c r="B143" s="12" t="s">
        <v>59</v>
      </c>
      <c r="C143" s="12" t="s">
        <v>62</v>
      </c>
      <c r="D143">
        <v>5</v>
      </c>
      <c r="E143">
        <v>70</v>
      </c>
      <c r="F143">
        <v>33</v>
      </c>
      <c r="G143">
        <v>7</v>
      </c>
      <c r="H143">
        <v>110</v>
      </c>
      <c r="I143" s="31">
        <v>63.63</v>
      </c>
      <c r="J143" s="31">
        <v>30</v>
      </c>
      <c r="K143" s="31">
        <v>6.37</v>
      </c>
    </row>
    <row r="144" spans="1:11">
      <c r="A144" s="38">
        <v>2015</v>
      </c>
      <c r="B144" s="12" t="s">
        <v>59</v>
      </c>
      <c r="C144" s="12" t="s">
        <v>62</v>
      </c>
      <c r="D144">
        <v>6</v>
      </c>
      <c r="E144">
        <v>75</v>
      </c>
      <c r="F144">
        <v>29</v>
      </c>
      <c r="G144">
        <v>8</v>
      </c>
      <c r="H144">
        <v>112</v>
      </c>
      <c r="I144" s="31">
        <v>66.959999999999994</v>
      </c>
      <c r="J144" s="31">
        <v>25.89</v>
      </c>
      <c r="K144" s="31">
        <v>7.15</v>
      </c>
    </row>
    <row r="145" spans="1:11">
      <c r="A145" s="38">
        <v>2015</v>
      </c>
      <c r="B145" s="12" t="s">
        <v>59</v>
      </c>
      <c r="C145" s="12" t="s">
        <v>60</v>
      </c>
      <c r="D145">
        <v>1</v>
      </c>
      <c r="E145">
        <v>168</v>
      </c>
      <c r="F145">
        <v>11</v>
      </c>
      <c r="G145">
        <v>19</v>
      </c>
      <c r="H145">
        <v>198</v>
      </c>
      <c r="I145" s="31">
        <v>84.84</v>
      </c>
      <c r="J145" s="31">
        <v>5.55</v>
      </c>
      <c r="K145" s="31">
        <v>9.61</v>
      </c>
    </row>
    <row r="146" spans="1:11">
      <c r="A146" s="38">
        <v>2015</v>
      </c>
      <c r="B146" s="12" t="s">
        <v>59</v>
      </c>
      <c r="C146" s="12" t="s">
        <v>60</v>
      </c>
      <c r="D146">
        <v>2</v>
      </c>
      <c r="E146">
        <v>124</v>
      </c>
      <c r="F146">
        <v>9</v>
      </c>
      <c r="G146">
        <v>18</v>
      </c>
      <c r="H146">
        <v>151</v>
      </c>
      <c r="I146" s="31">
        <v>82.11</v>
      </c>
      <c r="J146" s="31">
        <v>5.96</v>
      </c>
      <c r="K146" s="31">
        <v>11.93</v>
      </c>
    </row>
    <row r="147" spans="1:11">
      <c r="A147" s="38">
        <v>2015</v>
      </c>
      <c r="B147" s="12" t="s">
        <v>59</v>
      </c>
      <c r="C147" s="12" t="s">
        <v>60</v>
      </c>
      <c r="D147">
        <v>3</v>
      </c>
      <c r="E147">
        <v>108</v>
      </c>
      <c r="F147">
        <v>10</v>
      </c>
      <c r="G147">
        <v>37</v>
      </c>
      <c r="H147">
        <v>155</v>
      </c>
      <c r="I147" s="31">
        <v>69.67</v>
      </c>
      <c r="J147" s="31">
        <v>6.45</v>
      </c>
      <c r="K147" s="31">
        <v>23.88</v>
      </c>
    </row>
    <row r="148" spans="1:11">
      <c r="A148" s="38">
        <v>2015</v>
      </c>
      <c r="B148" s="12" t="s">
        <v>59</v>
      </c>
      <c r="C148" s="12" t="s">
        <v>60</v>
      </c>
      <c r="D148">
        <v>4</v>
      </c>
      <c r="E148">
        <v>161</v>
      </c>
      <c r="F148">
        <v>42</v>
      </c>
      <c r="G148">
        <v>65</v>
      </c>
      <c r="H148">
        <v>268</v>
      </c>
      <c r="I148" s="31">
        <v>60.07</v>
      </c>
      <c r="J148" s="31">
        <v>15.67</v>
      </c>
      <c r="K148" s="31">
        <v>24.26</v>
      </c>
    </row>
    <row r="149" spans="1:11">
      <c r="A149" s="38">
        <v>2015</v>
      </c>
      <c r="B149" s="12" t="s">
        <v>59</v>
      </c>
      <c r="C149" s="12" t="s">
        <v>61</v>
      </c>
      <c r="D149">
        <v>1</v>
      </c>
      <c r="E149">
        <v>56</v>
      </c>
      <c r="F149">
        <v>11</v>
      </c>
      <c r="G149">
        <v>13</v>
      </c>
      <c r="H149">
        <v>80</v>
      </c>
      <c r="I149" s="31">
        <v>70</v>
      </c>
      <c r="J149" s="31">
        <v>13.75</v>
      </c>
      <c r="K149" s="31">
        <v>16.25</v>
      </c>
    </row>
    <row r="150" spans="1:11">
      <c r="A150" s="38">
        <v>2015</v>
      </c>
      <c r="B150" s="12" t="s">
        <v>59</v>
      </c>
      <c r="C150" s="12" t="s">
        <v>61</v>
      </c>
      <c r="D150">
        <v>2</v>
      </c>
      <c r="E150">
        <v>22</v>
      </c>
      <c r="F150">
        <v>16</v>
      </c>
      <c r="G150">
        <v>6</v>
      </c>
      <c r="H150">
        <v>44</v>
      </c>
      <c r="I150" s="31">
        <v>50</v>
      </c>
      <c r="J150" s="31">
        <v>36.36</v>
      </c>
      <c r="K150" s="31">
        <v>13.64</v>
      </c>
    </row>
    <row r="151" spans="1:11">
      <c r="A151" s="38">
        <v>2015</v>
      </c>
      <c r="B151" s="12" t="s">
        <v>59</v>
      </c>
      <c r="C151" s="12" t="s">
        <v>61</v>
      </c>
      <c r="D151">
        <v>3</v>
      </c>
      <c r="E151">
        <v>33</v>
      </c>
      <c r="F151">
        <v>23</v>
      </c>
      <c r="G151">
        <v>7</v>
      </c>
      <c r="H151">
        <v>63</v>
      </c>
      <c r="I151" s="31">
        <v>52.38</v>
      </c>
      <c r="J151" s="31">
        <v>36.5</v>
      </c>
      <c r="K151" s="31">
        <v>11.12</v>
      </c>
    </row>
    <row r="152" spans="1:11">
      <c r="A152" s="38">
        <v>2015</v>
      </c>
      <c r="B152" s="12" t="s">
        <v>59</v>
      </c>
      <c r="C152" s="12" t="s">
        <v>61</v>
      </c>
      <c r="D152">
        <v>4</v>
      </c>
      <c r="E152">
        <v>62</v>
      </c>
      <c r="F152">
        <v>45</v>
      </c>
      <c r="G152">
        <v>25</v>
      </c>
      <c r="H152">
        <v>132</v>
      </c>
      <c r="I152" s="31">
        <v>46.96</v>
      </c>
      <c r="J152" s="31">
        <v>34.090000000000003</v>
      </c>
      <c r="K152" s="31">
        <v>18.95</v>
      </c>
    </row>
    <row r="153" spans="1:11">
      <c r="A153" s="38">
        <v>2015</v>
      </c>
      <c r="B153" s="12" t="s">
        <v>59</v>
      </c>
      <c r="C153" s="12" t="s">
        <v>61</v>
      </c>
      <c r="D153">
        <v>1</v>
      </c>
      <c r="E153">
        <v>56</v>
      </c>
      <c r="F153">
        <v>11</v>
      </c>
      <c r="G153">
        <v>13</v>
      </c>
      <c r="H153">
        <v>80</v>
      </c>
      <c r="I153" s="31">
        <v>70</v>
      </c>
      <c r="J153" s="31">
        <v>13.75</v>
      </c>
      <c r="K153" s="31">
        <v>16.25</v>
      </c>
    </row>
    <row r="154" spans="1:11">
      <c r="A154" s="38">
        <v>2015</v>
      </c>
      <c r="B154" s="12" t="s">
        <v>59</v>
      </c>
      <c r="C154" s="12" t="s">
        <v>61</v>
      </c>
      <c r="D154">
        <v>2</v>
      </c>
      <c r="E154">
        <v>22</v>
      </c>
      <c r="F154">
        <v>16</v>
      </c>
      <c r="G154">
        <v>6</v>
      </c>
      <c r="H154">
        <v>44</v>
      </c>
      <c r="I154" s="31">
        <v>50</v>
      </c>
      <c r="J154" s="31">
        <v>36.36</v>
      </c>
      <c r="K154" s="31">
        <v>13.64</v>
      </c>
    </row>
    <row r="155" spans="1:11">
      <c r="A155" s="38">
        <v>2015</v>
      </c>
      <c r="B155" s="12" t="s">
        <v>59</v>
      </c>
      <c r="C155" s="12" t="s">
        <v>61</v>
      </c>
      <c r="D155">
        <v>3</v>
      </c>
      <c r="E155">
        <v>33</v>
      </c>
      <c r="F155">
        <v>23</v>
      </c>
      <c r="G155">
        <v>7</v>
      </c>
      <c r="H155">
        <v>63</v>
      </c>
      <c r="I155" s="31">
        <v>52.38</v>
      </c>
      <c r="J155" s="31">
        <v>36.5</v>
      </c>
      <c r="K155" s="31">
        <v>11.12</v>
      </c>
    </row>
    <row r="156" spans="1:11">
      <c r="A156" s="38">
        <v>2015</v>
      </c>
      <c r="B156" s="12" t="s">
        <v>59</v>
      </c>
      <c r="C156" s="12" t="s">
        <v>61</v>
      </c>
      <c r="D156">
        <v>4</v>
      </c>
      <c r="E156">
        <v>62</v>
      </c>
      <c r="F156">
        <v>45</v>
      </c>
      <c r="G156">
        <v>25</v>
      </c>
      <c r="H156">
        <v>132</v>
      </c>
      <c r="I156" s="31">
        <v>46.96</v>
      </c>
      <c r="J156" s="31">
        <v>34.090000000000003</v>
      </c>
      <c r="K156" s="31">
        <v>18.95</v>
      </c>
    </row>
    <row r="157" spans="1:11">
      <c r="A157" s="38"/>
      <c r="B157" s="12"/>
    </row>
    <row r="158" spans="1:11">
      <c r="A158" s="38"/>
      <c r="B158" s="12"/>
    </row>
    <row r="159" spans="1:11">
      <c r="A159" s="38"/>
      <c r="B159" s="12"/>
    </row>
    <row r="160" spans="1:11">
      <c r="A160" s="38"/>
      <c r="B160" s="12"/>
    </row>
    <row r="161" spans="1:2">
      <c r="A161" s="38"/>
      <c r="B161" s="12"/>
    </row>
    <row r="162" spans="1:2">
      <c r="A162" s="38"/>
      <c r="B162" s="12"/>
    </row>
    <row r="163" spans="1:2">
      <c r="A163" s="38"/>
    </row>
    <row r="164" spans="1:2">
      <c r="A164" s="38"/>
    </row>
    <row r="165" spans="1:2">
      <c r="A165" s="38"/>
    </row>
    <row r="166" spans="1:2">
      <c r="A166" s="38"/>
    </row>
    <row r="167" spans="1:2">
      <c r="A167" s="38"/>
    </row>
    <row r="168" spans="1:2">
      <c r="A168" s="38"/>
    </row>
    <row r="169" spans="1:2">
      <c r="A169" s="38"/>
    </row>
    <row r="170" spans="1:2">
      <c r="A170" s="38"/>
    </row>
    <row r="171" spans="1:2">
      <c r="A171" s="38"/>
    </row>
    <row r="172" spans="1:2">
      <c r="A172" s="38"/>
    </row>
    <row r="173" spans="1:2">
      <c r="A173" s="38"/>
    </row>
    <row r="174" spans="1:2">
      <c r="A174" s="38"/>
    </row>
    <row r="175" spans="1:2">
      <c r="A175" s="38"/>
    </row>
    <row r="176" spans="1:2">
      <c r="A176" s="38"/>
    </row>
    <row r="177" spans="1:1">
      <c r="A177" s="38"/>
    </row>
    <row r="178" spans="1:1">
      <c r="A178" s="38"/>
    </row>
    <row r="179" spans="1:1">
      <c r="A179" s="38"/>
    </row>
    <row r="180" spans="1:1">
      <c r="A180" s="3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="70" zoomScaleNormal="70" zoomScalePageLayoutView="70" workbookViewId="0">
      <selection activeCell="E28" sqref="E28:K28"/>
    </sheetView>
  </sheetViews>
  <sheetFormatPr baseColWidth="10" defaultColWidth="11.5" defaultRowHeight="14" x14ac:dyDescent="0"/>
  <cols>
    <col min="2" max="2" width="17.1640625" customWidth="1"/>
    <col min="3" max="3" width="46.83203125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 ht="14.25" customHeight="1">
      <c r="A2" s="1">
        <v>2011</v>
      </c>
      <c r="B2" s="2" t="s">
        <v>59</v>
      </c>
      <c r="C2" s="2" t="s">
        <v>95</v>
      </c>
      <c r="D2" s="1">
        <v>1</v>
      </c>
      <c r="E2" s="1">
        <v>99</v>
      </c>
      <c r="F2" s="1">
        <v>20</v>
      </c>
      <c r="G2" s="1">
        <v>9</v>
      </c>
      <c r="H2" s="1">
        <v>128</v>
      </c>
      <c r="I2" s="13">
        <f>(E2*100)/H2</f>
        <v>77.34375</v>
      </c>
      <c r="J2" s="13">
        <f>(F2*100)/H2</f>
        <v>15.625</v>
      </c>
      <c r="K2" s="13">
        <f>(G2*100)/H2</f>
        <v>7.03125</v>
      </c>
    </row>
    <row r="3" spans="1:11" s="3" customFormat="1">
      <c r="A3" s="1">
        <v>2011</v>
      </c>
      <c r="B3" s="2" t="s">
        <v>59</v>
      </c>
      <c r="C3" s="2" t="s">
        <v>95</v>
      </c>
      <c r="D3" s="1">
        <v>2</v>
      </c>
      <c r="E3" s="1">
        <v>71</v>
      </c>
      <c r="F3" s="1">
        <v>23</v>
      </c>
      <c r="G3" s="1">
        <v>7</v>
      </c>
      <c r="H3" s="1">
        <v>101</v>
      </c>
      <c r="I3" s="13">
        <f>(E3*100)/H3</f>
        <v>70.297029702970292</v>
      </c>
      <c r="J3" s="13">
        <f>(F3*100)/H3</f>
        <v>22.772277227722771</v>
      </c>
      <c r="K3" s="13">
        <f>(G3*100)/H3</f>
        <v>6.9306930693069306</v>
      </c>
    </row>
    <row r="4" spans="1:11" s="14" customFormat="1">
      <c r="A4" s="15"/>
      <c r="B4" s="16"/>
      <c r="C4" s="16" t="s">
        <v>7</v>
      </c>
      <c r="D4" s="15"/>
      <c r="E4" s="15">
        <f>SUM(E2:E3)</f>
        <v>170</v>
      </c>
      <c r="F4" s="15">
        <f>SUM(F2:F3)</f>
        <v>43</v>
      </c>
      <c r="G4" s="15">
        <f>SUM(G2:G3)</f>
        <v>16</v>
      </c>
      <c r="H4" s="15">
        <f>SUM(H2:H3)</f>
        <v>229</v>
      </c>
      <c r="I4" s="17">
        <f>(E4*100)/H4</f>
        <v>74.235807860262014</v>
      </c>
      <c r="J4" s="17">
        <f>(F4*100)/H4</f>
        <v>18.777292576419214</v>
      </c>
      <c r="K4" s="17">
        <f>(G4*100)/H4</f>
        <v>6.9868995633187776</v>
      </c>
    </row>
    <row r="5" spans="1:11">
      <c r="I5" s="18"/>
      <c r="J5" s="18"/>
      <c r="K5" s="18"/>
    </row>
    <row r="6" spans="1:11" s="3" customFormat="1">
      <c r="A6" s="1">
        <v>2012</v>
      </c>
      <c r="B6" s="2" t="s">
        <v>59</v>
      </c>
      <c r="C6" s="2" t="s">
        <v>95</v>
      </c>
      <c r="D6" s="1">
        <v>1</v>
      </c>
      <c r="E6" s="1">
        <v>78</v>
      </c>
      <c r="F6" s="1">
        <v>14</v>
      </c>
      <c r="G6" s="1">
        <v>6</v>
      </c>
      <c r="H6" s="1">
        <v>98</v>
      </c>
      <c r="I6" s="13">
        <f>(E6*100)/H6</f>
        <v>79.591836734693871</v>
      </c>
      <c r="J6" s="13">
        <f>(F6*100)/H6</f>
        <v>14.285714285714286</v>
      </c>
      <c r="K6" s="13">
        <f>(G6*100)/H6</f>
        <v>6.1224489795918364</v>
      </c>
    </row>
    <row r="7" spans="1:11" s="3" customFormat="1">
      <c r="A7" s="1">
        <v>2012</v>
      </c>
      <c r="B7" s="2" t="s">
        <v>59</v>
      </c>
      <c r="C7" s="2" t="s">
        <v>95</v>
      </c>
      <c r="D7" s="1">
        <v>2</v>
      </c>
      <c r="E7" s="1">
        <v>55</v>
      </c>
      <c r="F7" s="1">
        <v>33</v>
      </c>
      <c r="G7" s="1">
        <v>10</v>
      </c>
      <c r="H7" s="1">
        <v>98</v>
      </c>
      <c r="I7" s="13">
        <f>(E7*100)/H7</f>
        <v>56.122448979591837</v>
      </c>
      <c r="J7" s="13">
        <f>(F7*100)/H7</f>
        <v>33.673469387755105</v>
      </c>
      <c r="K7" s="13">
        <f>(G7*100)/H7</f>
        <v>10.204081632653061</v>
      </c>
    </row>
    <row r="8" spans="1:11" s="3" customFormat="1">
      <c r="A8" s="1">
        <v>2012</v>
      </c>
      <c r="B8" s="2" t="s">
        <v>59</v>
      </c>
      <c r="C8" s="2" t="s">
        <v>95</v>
      </c>
      <c r="D8" s="1">
        <v>3</v>
      </c>
      <c r="E8" s="1">
        <v>49</v>
      </c>
      <c r="F8" s="1">
        <v>14</v>
      </c>
      <c r="G8" s="1">
        <v>11</v>
      </c>
      <c r="H8" s="1">
        <v>74</v>
      </c>
      <c r="I8" s="13">
        <f>(E8*100)/H8</f>
        <v>66.21621621621621</v>
      </c>
      <c r="J8" s="13">
        <f>(F8*100)/H8</f>
        <v>18.918918918918919</v>
      </c>
      <c r="K8" s="13">
        <f>(G8*100)/H8</f>
        <v>14.864864864864865</v>
      </c>
    </row>
    <row r="9" spans="1:11" s="3" customFormat="1">
      <c r="A9" s="1">
        <v>2012</v>
      </c>
      <c r="B9" s="2" t="s">
        <v>59</v>
      </c>
      <c r="C9" s="2" t="s">
        <v>95</v>
      </c>
      <c r="D9" s="1">
        <v>4</v>
      </c>
      <c r="E9" s="1">
        <v>11</v>
      </c>
      <c r="F9" s="1">
        <v>4</v>
      </c>
      <c r="G9" s="1">
        <v>0</v>
      </c>
      <c r="H9" s="1">
        <v>15</v>
      </c>
      <c r="I9" s="13">
        <f>(E9*100)/H9</f>
        <v>73.333333333333329</v>
      </c>
      <c r="J9" s="13">
        <f>(F9*100)/H9</f>
        <v>26.666666666666668</v>
      </c>
      <c r="K9" s="13">
        <f>(G9*100)/H9</f>
        <v>0</v>
      </c>
    </row>
    <row r="10" spans="1:11" s="14" customFormat="1">
      <c r="A10" s="15"/>
      <c r="B10" s="16"/>
      <c r="C10" s="16" t="s">
        <v>8</v>
      </c>
      <c r="D10" s="15"/>
      <c r="E10" s="15">
        <f>SUM(E6:E9)</f>
        <v>193</v>
      </c>
      <c r="F10" s="15">
        <f>SUM(F6:F9)</f>
        <v>65</v>
      </c>
      <c r="G10" s="15">
        <f>SUM(G6:G9)</f>
        <v>27</v>
      </c>
      <c r="H10" s="15">
        <f>SUM(H6:H9)</f>
        <v>285</v>
      </c>
      <c r="I10" s="17">
        <f>(E10*100)/H10</f>
        <v>67.719298245614041</v>
      </c>
      <c r="J10" s="17">
        <f>(F10*100)/H10</f>
        <v>22.807017543859651</v>
      </c>
      <c r="K10" s="17">
        <f>(G10*100)/H10</f>
        <v>9.473684210526315</v>
      </c>
    </row>
    <row r="11" spans="1:11">
      <c r="I11" s="18"/>
      <c r="J11" s="18"/>
      <c r="K11" s="18"/>
    </row>
    <row r="12" spans="1:11" s="3" customFormat="1">
      <c r="A12" s="1">
        <v>2013</v>
      </c>
      <c r="B12" s="2" t="s">
        <v>59</v>
      </c>
      <c r="C12" s="2" t="s">
        <v>95</v>
      </c>
      <c r="D12" s="1">
        <v>1</v>
      </c>
      <c r="E12" s="1">
        <v>83</v>
      </c>
      <c r="F12" s="1">
        <v>23</v>
      </c>
      <c r="G12" s="1">
        <v>8</v>
      </c>
      <c r="H12" s="1">
        <v>114</v>
      </c>
      <c r="I12" s="13">
        <f>(E12*100)/H12</f>
        <v>72.807017543859644</v>
      </c>
      <c r="J12" s="13">
        <f>(F12*100)/H12</f>
        <v>20.17543859649123</v>
      </c>
      <c r="K12" s="13">
        <f>(G12*100)/H12</f>
        <v>7.0175438596491224</v>
      </c>
    </row>
    <row r="13" spans="1:11" s="3" customFormat="1">
      <c r="A13" s="1">
        <v>2013</v>
      </c>
      <c r="B13" s="2" t="s">
        <v>59</v>
      </c>
      <c r="C13" s="2" t="s">
        <v>95</v>
      </c>
      <c r="D13" s="1">
        <v>2</v>
      </c>
      <c r="E13" s="1">
        <v>61</v>
      </c>
      <c r="F13" s="1">
        <v>22</v>
      </c>
      <c r="G13" s="1">
        <v>9</v>
      </c>
      <c r="H13" s="1">
        <v>92</v>
      </c>
      <c r="I13" s="13">
        <f>(E13*100)/H13</f>
        <v>66.304347826086953</v>
      </c>
      <c r="J13" s="13">
        <f>(F13*100)/H13</f>
        <v>23.913043478260871</v>
      </c>
      <c r="K13" s="13">
        <f>(G13*100)/H13</f>
        <v>9.7826086956521738</v>
      </c>
    </row>
    <row r="14" spans="1:11" s="3" customFormat="1">
      <c r="A14" s="1">
        <v>2013</v>
      </c>
      <c r="B14" s="2" t="s">
        <v>59</v>
      </c>
      <c r="C14" s="2" t="s">
        <v>95</v>
      </c>
      <c r="D14" s="1">
        <v>3</v>
      </c>
      <c r="E14" s="1">
        <v>53</v>
      </c>
      <c r="F14" s="1">
        <v>32</v>
      </c>
      <c r="G14" s="1">
        <v>11</v>
      </c>
      <c r="H14" s="1">
        <v>96</v>
      </c>
      <c r="I14" s="13">
        <f>(E14*100)/H14</f>
        <v>55.208333333333336</v>
      </c>
      <c r="J14" s="13">
        <f>(F14*100)/H14</f>
        <v>33.333333333333336</v>
      </c>
      <c r="K14" s="13">
        <f>(G14*100)/H14</f>
        <v>11.458333333333334</v>
      </c>
    </row>
    <row r="15" spans="1:11" s="3" customFormat="1">
      <c r="A15" s="1">
        <v>2013</v>
      </c>
      <c r="B15" s="2" t="s">
        <v>59</v>
      </c>
      <c r="C15" s="2" t="s">
        <v>95</v>
      </c>
      <c r="D15" s="1">
        <v>4</v>
      </c>
      <c r="E15" s="1">
        <v>48</v>
      </c>
      <c r="F15" s="1">
        <v>18</v>
      </c>
      <c r="G15" s="1">
        <v>11</v>
      </c>
      <c r="H15" s="1">
        <v>77</v>
      </c>
      <c r="I15" s="13">
        <f>(E15*100)/H15</f>
        <v>62.337662337662337</v>
      </c>
      <c r="J15" s="13">
        <f>(F15*100)/H15</f>
        <v>23.376623376623378</v>
      </c>
      <c r="K15" s="13">
        <f>(G15*100)/H15</f>
        <v>14.285714285714286</v>
      </c>
    </row>
    <row r="16" spans="1:11" s="14" customFormat="1">
      <c r="A16" s="15"/>
      <c r="B16" s="16"/>
      <c r="C16" s="16" t="s">
        <v>9</v>
      </c>
      <c r="D16" s="15"/>
      <c r="E16" s="15">
        <f>SUM(E12:E15)</f>
        <v>245</v>
      </c>
      <c r="F16" s="15">
        <f>SUM(F12:F15)</f>
        <v>95</v>
      </c>
      <c r="G16" s="15">
        <f>SUM(G12:G15)</f>
        <v>39</v>
      </c>
      <c r="H16" s="15">
        <f>SUM(H12:H15)</f>
        <v>379</v>
      </c>
      <c r="I16" s="17">
        <f>(E16*100)/H16</f>
        <v>64.643799472295512</v>
      </c>
      <c r="J16" s="17">
        <f>(F16*100)/H16</f>
        <v>25.065963060686016</v>
      </c>
      <c r="K16" s="17">
        <f>(G16*100)/H16</f>
        <v>10.29023746701847</v>
      </c>
    </row>
    <row r="17" spans="1:11">
      <c r="I17" s="18"/>
      <c r="J17" s="18"/>
      <c r="K17" s="18"/>
    </row>
    <row r="18" spans="1:11" s="3" customFormat="1">
      <c r="A18" s="1">
        <v>2014</v>
      </c>
      <c r="B18" s="2" t="s">
        <v>59</v>
      </c>
      <c r="C18" s="2" t="s">
        <v>95</v>
      </c>
      <c r="D18" s="1">
        <v>1</v>
      </c>
      <c r="E18" s="1">
        <v>82</v>
      </c>
      <c r="F18" s="1">
        <v>14</v>
      </c>
      <c r="G18" s="1">
        <v>14</v>
      </c>
      <c r="H18" s="1">
        <v>110</v>
      </c>
      <c r="I18" s="13">
        <f>(E18*100)/H18</f>
        <v>74.545454545454547</v>
      </c>
      <c r="J18" s="13">
        <f>(F18*100)/H18</f>
        <v>12.727272727272727</v>
      </c>
      <c r="K18" s="13">
        <f>(G18*100)/H18</f>
        <v>12.727272727272727</v>
      </c>
    </row>
    <row r="19" spans="1:11" s="3" customFormat="1">
      <c r="A19" s="1">
        <v>2014</v>
      </c>
      <c r="B19" s="2" t="s">
        <v>59</v>
      </c>
      <c r="C19" s="2" t="s">
        <v>95</v>
      </c>
      <c r="D19" s="1">
        <v>2</v>
      </c>
      <c r="E19" s="1">
        <v>47</v>
      </c>
      <c r="F19" s="1">
        <v>18</v>
      </c>
      <c r="G19" s="1">
        <v>9</v>
      </c>
      <c r="H19" s="1">
        <v>74</v>
      </c>
      <c r="I19" s="13">
        <f>(E19*100)/H19</f>
        <v>63.513513513513516</v>
      </c>
      <c r="J19" s="13">
        <f>(F19*100)/H19</f>
        <v>24.324324324324323</v>
      </c>
      <c r="K19" s="13">
        <f>(G19*100)/H19</f>
        <v>12.162162162162161</v>
      </c>
    </row>
    <row r="20" spans="1:11" s="3" customFormat="1">
      <c r="A20" s="1">
        <v>2014</v>
      </c>
      <c r="B20" s="2" t="s">
        <v>59</v>
      </c>
      <c r="C20" s="2" t="s">
        <v>95</v>
      </c>
      <c r="D20" s="1">
        <v>3</v>
      </c>
      <c r="E20" s="1">
        <v>63</v>
      </c>
      <c r="F20" s="1">
        <v>36</v>
      </c>
      <c r="G20" s="1">
        <v>10</v>
      </c>
      <c r="H20" s="1">
        <v>109</v>
      </c>
      <c r="I20" s="13">
        <f>(E20*100)/H20</f>
        <v>57.798165137614681</v>
      </c>
      <c r="J20" s="13">
        <f>(F20*100)/H20</f>
        <v>33.027522935779814</v>
      </c>
      <c r="K20" s="13">
        <f>(G20*100)/H20</f>
        <v>9.1743119266055047</v>
      </c>
    </row>
    <row r="21" spans="1:11" s="3" customFormat="1">
      <c r="A21" s="1">
        <v>2014</v>
      </c>
      <c r="B21" s="2" t="s">
        <v>59</v>
      </c>
      <c r="C21" s="2" t="s">
        <v>95</v>
      </c>
      <c r="D21" s="1">
        <v>4</v>
      </c>
      <c r="E21" s="1">
        <v>59</v>
      </c>
      <c r="F21" s="1">
        <v>35</v>
      </c>
      <c r="G21" s="1">
        <v>21</v>
      </c>
      <c r="H21" s="1">
        <v>115</v>
      </c>
      <c r="I21" s="13">
        <f>(E21*100)/H21</f>
        <v>51.304347826086953</v>
      </c>
      <c r="J21" s="13">
        <f>(F21*100)/H21</f>
        <v>30.434782608695652</v>
      </c>
      <c r="K21" s="13">
        <f>(G21*100)/H21</f>
        <v>18.260869565217391</v>
      </c>
    </row>
    <row r="22" spans="1:11" s="14" customFormat="1">
      <c r="A22" s="15"/>
      <c r="B22" s="16"/>
      <c r="C22" s="16" t="s">
        <v>10</v>
      </c>
      <c r="D22" s="15"/>
      <c r="E22" s="15">
        <f>SUM(E18:E21)</f>
        <v>251</v>
      </c>
      <c r="F22" s="15">
        <f>SUM(F18:F21)</f>
        <v>103</v>
      </c>
      <c r="G22" s="15">
        <f>SUM(G18:G21)</f>
        <v>54</v>
      </c>
      <c r="H22" s="15">
        <f>SUM(H18:H21)</f>
        <v>408</v>
      </c>
      <c r="I22" s="17">
        <f>(E22*100)/H22</f>
        <v>61.519607843137258</v>
      </c>
      <c r="J22" s="17">
        <f>(F22*100)/H22</f>
        <v>25.245098039215687</v>
      </c>
      <c r="K22" s="17">
        <f>(G22*100)/H22</f>
        <v>13.235294117647058</v>
      </c>
    </row>
    <row r="23" spans="1:11">
      <c r="C23" s="12"/>
      <c r="I23" s="35"/>
      <c r="J23" s="35"/>
      <c r="K23" s="35"/>
    </row>
    <row r="24" spans="1:11">
      <c r="A24" s="1">
        <v>2015</v>
      </c>
      <c r="B24" s="2" t="s">
        <v>59</v>
      </c>
      <c r="C24" s="2" t="s">
        <v>95</v>
      </c>
      <c r="D24">
        <v>1</v>
      </c>
      <c r="E24" s="30">
        <v>79</v>
      </c>
      <c r="F24" s="30">
        <v>9</v>
      </c>
      <c r="G24" s="30">
        <v>9</v>
      </c>
      <c r="H24" s="30">
        <v>97</v>
      </c>
      <c r="I24" s="36">
        <v>81.44</v>
      </c>
      <c r="J24" s="36">
        <v>9.27</v>
      </c>
      <c r="K24" s="36">
        <v>9.2899999999999991</v>
      </c>
    </row>
    <row r="25" spans="1:11">
      <c r="A25" s="1">
        <v>2015</v>
      </c>
      <c r="B25" s="2" t="s">
        <v>59</v>
      </c>
      <c r="C25" s="2" t="s">
        <v>95</v>
      </c>
      <c r="D25">
        <v>2</v>
      </c>
      <c r="E25" s="30">
        <v>53</v>
      </c>
      <c r="F25" s="30">
        <v>18</v>
      </c>
      <c r="G25" s="30">
        <v>14</v>
      </c>
      <c r="H25" s="30">
        <v>85</v>
      </c>
      <c r="I25" s="36">
        <v>62.35</v>
      </c>
      <c r="J25" s="36">
        <v>21.17</v>
      </c>
      <c r="K25" s="36">
        <v>16.48</v>
      </c>
    </row>
    <row r="26" spans="1:11">
      <c r="A26" s="1">
        <v>2015</v>
      </c>
      <c r="B26" s="2" t="s">
        <v>59</v>
      </c>
      <c r="C26" s="2" t="s">
        <v>95</v>
      </c>
      <c r="D26">
        <v>3</v>
      </c>
      <c r="E26" s="30">
        <v>57</v>
      </c>
      <c r="F26" s="30">
        <v>24</v>
      </c>
      <c r="G26" s="30">
        <v>19</v>
      </c>
      <c r="H26" s="30">
        <v>100</v>
      </c>
      <c r="I26" s="36">
        <v>57</v>
      </c>
      <c r="J26" s="36">
        <v>24</v>
      </c>
      <c r="K26" s="36">
        <v>19</v>
      </c>
    </row>
    <row r="27" spans="1:11">
      <c r="A27" s="1">
        <v>2015</v>
      </c>
      <c r="B27" s="2" t="s">
        <v>59</v>
      </c>
      <c r="C27" s="2" t="s">
        <v>95</v>
      </c>
      <c r="D27">
        <v>4</v>
      </c>
      <c r="E27" s="30">
        <v>63</v>
      </c>
      <c r="F27" s="30">
        <v>28</v>
      </c>
      <c r="G27" s="30">
        <v>13</v>
      </c>
      <c r="H27" s="30">
        <v>104</v>
      </c>
      <c r="I27" s="36">
        <v>60.57</v>
      </c>
      <c r="J27" s="36">
        <v>26.92</v>
      </c>
      <c r="K27" s="36">
        <v>12.51</v>
      </c>
    </row>
    <row r="28" spans="1:11">
      <c r="A28" s="32"/>
      <c r="B28" s="32"/>
      <c r="C28" s="34" t="s">
        <v>119</v>
      </c>
      <c r="D28" s="32"/>
      <c r="E28" s="32">
        <f>SUM(E24:E27)</f>
        <v>252</v>
      </c>
      <c r="F28" s="32">
        <f>SUM(F24:F27)</f>
        <v>79</v>
      </c>
      <c r="G28" s="32">
        <f>SUM(G24:G27)</f>
        <v>55</v>
      </c>
      <c r="H28" s="32">
        <f>SUM(H24:H27)</f>
        <v>386</v>
      </c>
      <c r="I28" s="37">
        <f>((E28*100)/H28)</f>
        <v>65.284974093264253</v>
      </c>
      <c r="J28" s="37">
        <f>((F28*100)/H28)</f>
        <v>20.466321243523318</v>
      </c>
      <c r="K28" s="37">
        <f>(G28*100)/H28</f>
        <v>14.248704663212436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zoomScale="60" zoomScaleNormal="60" zoomScalePageLayoutView="60" workbookViewId="0">
      <selection activeCell="E27" sqref="E27:K27"/>
    </sheetView>
  </sheetViews>
  <sheetFormatPr baseColWidth="10" defaultColWidth="11.5" defaultRowHeight="14" x14ac:dyDescent="0"/>
  <cols>
    <col min="3" max="3" width="43.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96</v>
      </c>
      <c r="D2" s="1">
        <v>1</v>
      </c>
      <c r="E2" s="1">
        <v>12</v>
      </c>
      <c r="F2" s="1">
        <v>7</v>
      </c>
      <c r="G2" s="1">
        <v>5</v>
      </c>
      <c r="H2" s="1">
        <v>24</v>
      </c>
      <c r="I2" s="13">
        <v>50</v>
      </c>
      <c r="J2" s="13">
        <v>29.166666666666668</v>
      </c>
      <c r="K2" s="13">
        <v>20.833333333333332</v>
      </c>
    </row>
    <row r="3" spans="1:11" s="3" customFormat="1">
      <c r="A3" s="1">
        <v>2011</v>
      </c>
      <c r="B3" s="2" t="s">
        <v>59</v>
      </c>
      <c r="C3" s="2" t="s">
        <v>96</v>
      </c>
      <c r="D3" s="1">
        <v>2</v>
      </c>
      <c r="E3" s="1">
        <v>15</v>
      </c>
      <c r="F3" s="1">
        <v>13</v>
      </c>
      <c r="G3" s="1">
        <v>9</v>
      </c>
      <c r="H3" s="1">
        <v>37</v>
      </c>
      <c r="I3" s="13">
        <v>40.54054054054054</v>
      </c>
      <c r="J3" s="13">
        <v>35.135135135135137</v>
      </c>
      <c r="K3" s="13">
        <v>24.324324324324323</v>
      </c>
    </row>
    <row r="4" spans="1:11" s="14" customFormat="1">
      <c r="A4" s="15"/>
      <c r="B4" s="16"/>
      <c r="C4" s="16" t="s">
        <v>7</v>
      </c>
      <c r="D4" s="15"/>
      <c r="E4" s="15">
        <f>SUM(E2:E3)</f>
        <v>27</v>
      </c>
      <c r="F4" s="15">
        <f>SUM(F2:F3)</f>
        <v>20</v>
      </c>
      <c r="G4" s="15">
        <f>SUM(G2:G3)</f>
        <v>14</v>
      </c>
      <c r="H4" s="15">
        <f>SUM(H2:H3)</f>
        <v>61</v>
      </c>
      <c r="I4" s="17">
        <f>(E4*100)/H4</f>
        <v>44.26229508196721</v>
      </c>
      <c r="J4" s="17">
        <f>(F4*100)/H4</f>
        <v>32.786885245901637</v>
      </c>
      <c r="K4" s="17">
        <f>(G4*100)/H4</f>
        <v>22.950819672131146</v>
      </c>
    </row>
    <row r="5" spans="1:11">
      <c r="I5" s="18"/>
      <c r="J5" s="18"/>
      <c r="K5" s="18"/>
    </row>
    <row r="6" spans="1:11" s="3" customFormat="1">
      <c r="A6" s="1">
        <v>2012</v>
      </c>
      <c r="B6" s="2" t="s">
        <v>59</v>
      </c>
      <c r="C6" s="2" t="s">
        <v>96</v>
      </c>
      <c r="D6" s="1">
        <v>1</v>
      </c>
      <c r="E6" s="1">
        <v>28</v>
      </c>
      <c r="F6" s="1">
        <v>6</v>
      </c>
      <c r="G6" s="1">
        <v>13</v>
      </c>
      <c r="H6" s="1">
        <v>47</v>
      </c>
      <c r="I6" s="13">
        <v>59.574468085106382</v>
      </c>
      <c r="J6" s="13">
        <v>12.76595744680851</v>
      </c>
      <c r="K6" s="13">
        <v>27.659574468085108</v>
      </c>
    </row>
    <row r="7" spans="1:11" s="3" customFormat="1">
      <c r="A7" s="1">
        <v>2012</v>
      </c>
      <c r="B7" s="2" t="s">
        <v>59</v>
      </c>
      <c r="C7" s="2" t="s">
        <v>96</v>
      </c>
      <c r="D7" s="1">
        <v>2</v>
      </c>
      <c r="E7" s="1">
        <v>7</v>
      </c>
      <c r="F7" s="1">
        <v>8</v>
      </c>
      <c r="G7" s="1">
        <v>2</v>
      </c>
      <c r="H7" s="1">
        <v>17</v>
      </c>
      <c r="I7" s="13">
        <v>41.176470588235297</v>
      </c>
      <c r="J7" s="13">
        <v>47.058823529411768</v>
      </c>
      <c r="K7" s="13">
        <v>11.764705882352942</v>
      </c>
    </row>
    <row r="8" spans="1:11" s="3" customFormat="1">
      <c r="A8" s="1">
        <v>2012</v>
      </c>
      <c r="B8" s="2" t="s">
        <v>59</v>
      </c>
      <c r="C8" s="2" t="s">
        <v>96</v>
      </c>
      <c r="D8" s="1">
        <v>3</v>
      </c>
      <c r="E8" s="1">
        <v>12</v>
      </c>
      <c r="F8" s="1">
        <v>13</v>
      </c>
      <c r="G8" s="1">
        <v>14</v>
      </c>
      <c r="H8" s="1">
        <v>39</v>
      </c>
      <c r="I8" s="13">
        <v>30.76923076923077</v>
      </c>
      <c r="J8" s="13">
        <v>33.333333333333336</v>
      </c>
      <c r="K8" s="13">
        <v>35.897435897435898</v>
      </c>
    </row>
    <row r="9" spans="1:11" s="14" customFormat="1">
      <c r="A9" s="15"/>
      <c r="B9" s="16"/>
      <c r="C9" s="16" t="s">
        <v>8</v>
      </c>
      <c r="D9" s="15"/>
      <c r="E9" s="15">
        <f>SUM(E6:E8)</f>
        <v>47</v>
      </c>
      <c r="F9" s="15">
        <f>SUM(F6:F8)</f>
        <v>27</v>
      </c>
      <c r="G9" s="15">
        <f>SUM(G6:G8)</f>
        <v>29</v>
      </c>
      <c r="H9" s="15">
        <f>SUM(H6:H8)</f>
        <v>103</v>
      </c>
      <c r="I9" s="17">
        <f>(E9*100)/H9</f>
        <v>45.631067961165051</v>
      </c>
      <c r="J9" s="17">
        <f>(F9*100)/H9</f>
        <v>26.21359223300971</v>
      </c>
      <c r="K9" s="17">
        <f>(G9*100)/H9</f>
        <v>28.155339805825243</v>
      </c>
    </row>
    <row r="10" spans="1:11">
      <c r="I10" s="18"/>
      <c r="J10" s="18"/>
      <c r="K10" s="18"/>
    </row>
    <row r="11" spans="1:11" s="3" customFormat="1">
      <c r="A11" s="1">
        <v>2013</v>
      </c>
      <c r="B11" s="2" t="s">
        <v>59</v>
      </c>
      <c r="C11" s="2" t="s">
        <v>96</v>
      </c>
      <c r="D11" s="1">
        <v>1</v>
      </c>
      <c r="E11" s="1">
        <v>31</v>
      </c>
      <c r="F11" s="1">
        <v>10</v>
      </c>
      <c r="G11" s="1">
        <v>9</v>
      </c>
      <c r="H11" s="1">
        <v>50</v>
      </c>
      <c r="I11" s="13">
        <v>62</v>
      </c>
      <c r="J11" s="13">
        <v>20</v>
      </c>
      <c r="K11" s="13">
        <v>18</v>
      </c>
    </row>
    <row r="12" spans="1:11" s="3" customFormat="1">
      <c r="A12" s="1">
        <v>2013</v>
      </c>
      <c r="B12" s="2" t="s">
        <v>59</v>
      </c>
      <c r="C12" s="2" t="s">
        <v>96</v>
      </c>
      <c r="D12" s="1">
        <v>2</v>
      </c>
      <c r="E12" s="1">
        <v>12</v>
      </c>
      <c r="F12" s="1">
        <v>8</v>
      </c>
      <c r="G12" s="1">
        <v>8</v>
      </c>
      <c r="H12" s="1">
        <v>28</v>
      </c>
      <c r="I12" s="13">
        <v>42.857142857142854</v>
      </c>
      <c r="J12" s="13">
        <v>28.571428571428573</v>
      </c>
      <c r="K12" s="13">
        <v>28.571428571428573</v>
      </c>
    </row>
    <row r="13" spans="1:11" s="3" customFormat="1">
      <c r="A13" s="1">
        <v>2013</v>
      </c>
      <c r="B13" s="2" t="s">
        <v>59</v>
      </c>
      <c r="C13" s="2" t="s">
        <v>96</v>
      </c>
      <c r="D13" s="1">
        <v>3</v>
      </c>
      <c r="E13" s="1">
        <v>8</v>
      </c>
      <c r="F13" s="1">
        <v>9</v>
      </c>
      <c r="G13" s="1">
        <v>4</v>
      </c>
      <c r="H13" s="1">
        <v>21</v>
      </c>
      <c r="I13" s="13">
        <v>38.095238095238095</v>
      </c>
      <c r="J13" s="13">
        <v>42.857142857142854</v>
      </c>
      <c r="K13" s="13">
        <v>19.047619047619047</v>
      </c>
    </row>
    <row r="14" spans="1:11" s="3" customFormat="1">
      <c r="A14" s="1">
        <v>2013</v>
      </c>
      <c r="B14" s="2" t="s">
        <v>59</v>
      </c>
      <c r="C14" s="2" t="s">
        <v>96</v>
      </c>
      <c r="D14" s="1">
        <v>4</v>
      </c>
      <c r="E14" s="1">
        <v>15</v>
      </c>
      <c r="F14" s="1">
        <v>11</v>
      </c>
      <c r="G14" s="1">
        <v>9</v>
      </c>
      <c r="H14" s="1">
        <v>35</v>
      </c>
      <c r="I14" s="13">
        <v>42.857142857142854</v>
      </c>
      <c r="J14" s="13">
        <v>31.428571428571427</v>
      </c>
      <c r="K14" s="13">
        <v>25.714285714285715</v>
      </c>
    </row>
    <row r="15" spans="1:11" s="14" customFormat="1">
      <c r="A15" s="15"/>
      <c r="B15" s="16"/>
      <c r="C15" s="16" t="s">
        <v>9</v>
      </c>
      <c r="D15" s="15"/>
      <c r="E15" s="15">
        <f>SUM(E11:E14)</f>
        <v>66</v>
      </c>
      <c r="F15" s="15">
        <f>SUM(F11:F14)</f>
        <v>38</v>
      </c>
      <c r="G15" s="15">
        <f>SUM(G11:G14)</f>
        <v>30</v>
      </c>
      <c r="H15" s="15">
        <f>SUM(H11:H14)</f>
        <v>134</v>
      </c>
      <c r="I15" s="17">
        <f>(E15*100)/H15</f>
        <v>49.253731343283583</v>
      </c>
      <c r="J15" s="17">
        <f>(F15*100)/H15</f>
        <v>28.35820895522388</v>
      </c>
      <c r="K15" s="17">
        <f>(G15*100)/H15</f>
        <v>22.388059701492537</v>
      </c>
    </row>
    <row r="16" spans="1:11">
      <c r="I16" s="18"/>
      <c r="J16" s="18"/>
      <c r="K16" s="18"/>
    </row>
    <row r="17" spans="1:11" s="3" customFormat="1">
      <c r="A17" s="1">
        <v>2014</v>
      </c>
      <c r="B17" s="2" t="s">
        <v>59</v>
      </c>
      <c r="C17" s="2" t="s">
        <v>96</v>
      </c>
      <c r="D17" s="1">
        <v>1</v>
      </c>
      <c r="E17" s="1">
        <v>33</v>
      </c>
      <c r="F17" s="1">
        <v>4</v>
      </c>
      <c r="G17" s="1">
        <v>6</v>
      </c>
      <c r="H17" s="1">
        <v>43</v>
      </c>
      <c r="I17" s="13">
        <v>76.744186046511629</v>
      </c>
      <c r="J17" s="13">
        <v>9.3023255813953494</v>
      </c>
      <c r="K17" s="13">
        <v>13.953488372093023</v>
      </c>
    </row>
    <row r="18" spans="1:11" s="3" customFormat="1">
      <c r="A18" s="1">
        <v>2014</v>
      </c>
      <c r="B18" s="2" t="s">
        <v>59</v>
      </c>
      <c r="C18" s="2" t="s">
        <v>96</v>
      </c>
      <c r="D18" s="1">
        <v>2</v>
      </c>
      <c r="E18" s="1">
        <v>24</v>
      </c>
      <c r="F18" s="1">
        <v>7</v>
      </c>
      <c r="G18" s="1">
        <v>11</v>
      </c>
      <c r="H18" s="1">
        <v>42</v>
      </c>
      <c r="I18" s="13">
        <v>57.142857142857146</v>
      </c>
      <c r="J18" s="13">
        <v>16.666666666666668</v>
      </c>
      <c r="K18" s="13">
        <v>26.19047619047619</v>
      </c>
    </row>
    <row r="19" spans="1:11" s="3" customFormat="1">
      <c r="A19" s="1">
        <v>2014</v>
      </c>
      <c r="B19" s="2" t="s">
        <v>59</v>
      </c>
      <c r="C19" s="2" t="s">
        <v>96</v>
      </c>
      <c r="D19" s="1">
        <v>3</v>
      </c>
      <c r="E19" s="1">
        <v>11</v>
      </c>
      <c r="F19" s="1">
        <v>8</v>
      </c>
      <c r="G19" s="1">
        <v>10</v>
      </c>
      <c r="H19" s="1">
        <v>29</v>
      </c>
      <c r="I19" s="13">
        <v>37.931034482758619</v>
      </c>
      <c r="J19" s="13">
        <v>27.586206896551722</v>
      </c>
      <c r="K19" s="13">
        <v>34.482758620689658</v>
      </c>
    </row>
    <row r="20" spans="1:11" s="3" customFormat="1">
      <c r="A20" s="1">
        <v>2014</v>
      </c>
      <c r="B20" s="2" t="s">
        <v>59</v>
      </c>
      <c r="C20" s="2" t="s">
        <v>96</v>
      </c>
      <c r="D20" s="1">
        <v>4</v>
      </c>
      <c r="E20" s="1">
        <v>15</v>
      </c>
      <c r="F20" s="1">
        <v>13</v>
      </c>
      <c r="G20" s="1">
        <v>11</v>
      </c>
      <c r="H20" s="1">
        <v>39</v>
      </c>
      <c r="I20" s="13">
        <v>38.46153846153846</v>
      </c>
      <c r="J20" s="13">
        <v>33.333333333333336</v>
      </c>
      <c r="K20" s="13">
        <v>28.205128205128204</v>
      </c>
    </row>
    <row r="21" spans="1:11" s="20" customFormat="1">
      <c r="C21" s="16" t="s">
        <v>10</v>
      </c>
      <c r="E21" s="20">
        <f>SUM(E17:E20)</f>
        <v>83</v>
      </c>
      <c r="F21" s="20">
        <f>SUM(F17:F20)</f>
        <v>32</v>
      </c>
      <c r="G21" s="20">
        <f>SUM(G17:G20)</f>
        <v>38</v>
      </c>
      <c r="H21" s="20">
        <f>SUM(H17:H20)</f>
        <v>153</v>
      </c>
      <c r="I21" s="17">
        <f>(E21*100)/H21</f>
        <v>54.248366013071895</v>
      </c>
      <c r="J21" s="17">
        <f>(F21*100)/H21</f>
        <v>20.915032679738562</v>
      </c>
      <c r="K21" s="17">
        <f>(G21*100)/H21</f>
        <v>24.836601307189543</v>
      </c>
    </row>
    <row r="23" spans="1:11">
      <c r="A23" s="38">
        <v>2015</v>
      </c>
      <c r="C23" s="2" t="s">
        <v>96</v>
      </c>
      <c r="D23">
        <v>1</v>
      </c>
      <c r="E23">
        <v>36</v>
      </c>
      <c r="F23">
        <v>14</v>
      </c>
      <c r="G23">
        <v>10</v>
      </c>
      <c r="H23">
        <v>60</v>
      </c>
      <c r="I23" s="31">
        <v>60</v>
      </c>
      <c r="J23" s="31">
        <v>23.33</v>
      </c>
      <c r="K23" s="31">
        <v>16.670000000000002</v>
      </c>
    </row>
    <row r="24" spans="1:11">
      <c r="A24">
        <v>2015</v>
      </c>
      <c r="C24" s="2" t="s">
        <v>96</v>
      </c>
      <c r="D24">
        <v>2</v>
      </c>
      <c r="E24">
        <v>19</v>
      </c>
      <c r="F24">
        <v>5</v>
      </c>
      <c r="G24">
        <v>11</v>
      </c>
      <c r="H24">
        <v>35</v>
      </c>
      <c r="I24" s="31">
        <v>54.28</v>
      </c>
      <c r="J24" s="31">
        <v>14.28</v>
      </c>
      <c r="K24" s="31">
        <v>31.44</v>
      </c>
    </row>
    <row r="25" spans="1:11">
      <c r="A25">
        <v>2015</v>
      </c>
      <c r="C25" s="2" t="s">
        <v>96</v>
      </c>
      <c r="D25">
        <v>3</v>
      </c>
      <c r="E25">
        <v>20</v>
      </c>
      <c r="F25">
        <v>10</v>
      </c>
      <c r="G25">
        <v>13</v>
      </c>
      <c r="H25">
        <v>43</v>
      </c>
      <c r="I25" s="31">
        <v>46.51</v>
      </c>
      <c r="J25" s="31">
        <v>23.25</v>
      </c>
      <c r="K25" s="31">
        <v>30.24</v>
      </c>
    </row>
    <row r="26" spans="1:11">
      <c r="A26">
        <v>2015</v>
      </c>
      <c r="C26" s="2" t="s">
        <v>96</v>
      </c>
      <c r="D26">
        <v>4</v>
      </c>
      <c r="E26">
        <v>10</v>
      </c>
      <c r="F26">
        <v>15</v>
      </c>
      <c r="G26">
        <v>8</v>
      </c>
      <c r="H26">
        <v>33</v>
      </c>
      <c r="I26" s="31">
        <v>30.3</v>
      </c>
      <c r="J26" s="31">
        <v>45.45</v>
      </c>
      <c r="K26" s="31">
        <v>24.25</v>
      </c>
    </row>
    <row r="27" spans="1:11">
      <c r="A27" s="32"/>
      <c r="B27" s="32"/>
      <c r="C27" s="32" t="s">
        <v>119</v>
      </c>
      <c r="D27" s="32"/>
      <c r="E27" s="32">
        <f>SUM(E23:E26)</f>
        <v>85</v>
      </c>
      <c r="F27" s="32">
        <f>SUM(F23:F26)</f>
        <v>44</v>
      </c>
      <c r="G27" s="32">
        <f>SUM(G23:G26)</f>
        <v>42</v>
      </c>
      <c r="H27" s="32">
        <f>SUM(H23:H26)</f>
        <v>171</v>
      </c>
      <c r="I27" s="37">
        <f>(E27*100)/H27</f>
        <v>49.707602339181285</v>
      </c>
      <c r="J27" s="37">
        <f>(F27*100)/H27</f>
        <v>25.730994152046783</v>
      </c>
      <c r="K27" s="37">
        <f>(G27*100)/H27</f>
        <v>24.561403508771932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topLeftCell="A4" zoomScale="70" zoomScaleNormal="70" zoomScalePageLayoutView="70" workbookViewId="0">
      <selection activeCell="E48" sqref="E48:K48"/>
    </sheetView>
  </sheetViews>
  <sheetFormatPr baseColWidth="10" defaultColWidth="11.5" defaultRowHeight="14" x14ac:dyDescent="0"/>
  <cols>
    <col min="3" max="3" width="44.5" bestFit="1" customWidth="1"/>
  </cols>
  <sheetData>
    <row r="1" spans="1:11" ht="15">
      <c r="D1" s="7" t="s">
        <v>99</v>
      </c>
      <c r="E1" s="7" t="s">
        <v>2</v>
      </c>
      <c r="F1" s="7" t="s">
        <v>1</v>
      </c>
      <c r="G1" s="7" t="s">
        <v>0</v>
      </c>
      <c r="H1" s="7" t="s">
        <v>3</v>
      </c>
      <c r="I1" s="8" t="s">
        <v>4</v>
      </c>
      <c r="J1" s="8" t="s">
        <v>5</v>
      </c>
      <c r="K1" s="8" t="s">
        <v>6</v>
      </c>
    </row>
    <row r="2" spans="1:11" s="3" customFormat="1">
      <c r="A2" s="1">
        <v>2011</v>
      </c>
      <c r="B2" s="2" t="s">
        <v>59</v>
      </c>
      <c r="C2" s="2" t="s">
        <v>92</v>
      </c>
      <c r="D2" s="1">
        <v>1</v>
      </c>
      <c r="E2" s="1">
        <v>168</v>
      </c>
      <c r="F2" s="1">
        <v>17</v>
      </c>
      <c r="G2" s="1">
        <v>39</v>
      </c>
      <c r="H2" s="1">
        <v>224</v>
      </c>
      <c r="I2" s="13">
        <f t="shared" ref="I2:I7" si="0">(E2*100)/H2</f>
        <v>75</v>
      </c>
      <c r="J2" s="13">
        <f t="shared" ref="J2:J7" si="1">(F2*100)/H2</f>
        <v>7.5892857142857144</v>
      </c>
      <c r="K2" s="13">
        <f t="shared" ref="K2:K7" si="2">(G2*100)/H2</f>
        <v>17.410714285714285</v>
      </c>
    </row>
    <row r="3" spans="1:11" s="3" customFormat="1">
      <c r="A3" s="1">
        <v>2011</v>
      </c>
      <c r="B3" s="2" t="s">
        <v>59</v>
      </c>
      <c r="C3" s="2" t="s">
        <v>92</v>
      </c>
      <c r="D3" s="1">
        <v>2</v>
      </c>
      <c r="E3" s="1">
        <v>120</v>
      </c>
      <c r="F3" s="1">
        <v>19</v>
      </c>
      <c r="G3" s="1">
        <v>28</v>
      </c>
      <c r="H3" s="1">
        <v>167</v>
      </c>
      <c r="I3" s="13">
        <f t="shared" si="0"/>
        <v>71.856287425149702</v>
      </c>
      <c r="J3" s="13">
        <f t="shared" si="1"/>
        <v>11.377245508982035</v>
      </c>
      <c r="K3" s="13">
        <f t="shared" si="2"/>
        <v>16.766467065868262</v>
      </c>
    </row>
    <row r="4" spans="1:11" s="3" customFormat="1">
      <c r="A4" s="1">
        <v>2011</v>
      </c>
      <c r="B4" s="2" t="s">
        <v>59</v>
      </c>
      <c r="C4" s="2" t="s">
        <v>92</v>
      </c>
      <c r="D4" s="1">
        <v>3</v>
      </c>
      <c r="E4" s="1">
        <v>0</v>
      </c>
      <c r="F4" s="1">
        <v>0</v>
      </c>
      <c r="G4" s="1">
        <v>1</v>
      </c>
      <c r="H4" s="1">
        <v>1</v>
      </c>
      <c r="I4" s="13">
        <f t="shared" si="0"/>
        <v>0</v>
      </c>
      <c r="J4" s="13">
        <f t="shared" si="1"/>
        <v>0</v>
      </c>
      <c r="K4" s="13">
        <f t="shared" si="2"/>
        <v>100</v>
      </c>
    </row>
    <row r="5" spans="1:11" s="3" customFormat="1">
      <c r="A5" s="1">
        <v>2011</v>
      </c>
      <c r="B5" s="2" t="s">
        <v>59</v>
      </c>
      <c r="C5" s="2" t="s">
        <v>92</v>
      </c>
      <c r="D5" s="1">
        <v>4</v>
      </c>
      <c r="E5" s="1">
        <v>28</v>
      </c>
      <c r="F5" s="1">
        <v>4</v>
      </c>
      <c r="G5" s="1">
        <v>5</v>
      </c>
      <c r="H5" s="1">
        <v>37</v>
      </c>
      <c r="I5" s="13">
        <f t="shared" si="0"/>
        <v>75.675675675675677</v>
      </c>
      <c r="J5" s="13">
        <f t="shared" si="1"/>
        <v>10.810810810810811</v>
      </c>
      <c r="K5" s="13">
        <f t="shared" si="2"/>
        <v>13.513513513513514</v>
      </c>
    </row>
    <row r="6" spans="1:11" s="3" customFormat="1">
      <c r="A6" s="1">
        <v>2011</v>
      </c>
      <c r="B6" s="2" t="s">
        <v>59</v>
      </c>
      <c r="C6" s="2" t="s">
        <v>93</v>
      </c>
      <c r="D6" s="1">
        <v>1</v>
      </c>
      <c r="E6" s="1">
        <v>80</v>
      </c>
      <c r="F6" s="1">
        <v>25</v>
      </c>
      <c r="G6" s="1">
        <v>10</v>
      </c>
      <c r="H6" s="1">
        <v>115</v>
      </c>
      <c r="I6" s="13">
        <f t="shared" si="0"/>
        <v>69.565217391304344</v>
      </c>
      <c r="J6" s="13">
        <f t="shared" si="1"/>
        <v>21.739130434782609</v>
      </c>
      <c r="K6" s="13">
        <f t="shared" si="2"/>
        <v>8.695652173913043</v>
      </c>
    </row>
    <row r="7" spans="1:11" s="3" customFormat="1">
      <c r="A7" s="1">
        <v>2011</v>
      </c>
      <c r="B7" s="2" t="s">
        <v>59</v>
      </c>
      <c r="C7" s="2" t="s">
        <v>93</v>
      </c>
      <c r="D7" s="1">
        <v>2</v>
      </c>
      <c r="E7" s="1">
        <v>51</v>
      </c>
      <c r="F7" s="1">
        <v>13</v>
      </c>
      <c r="G7" s="1">
        <v>18</v>
      </c>
      <c r="H7" s="1">
        <v>82</v>
      </c>
      <c r="I7" s="13">
        <f t="shared" si="0"/>
        <v>62.195121951219512</v>
      </c>
      <c r="J7" s="13">
        <f t="shared" si="1"/>
        <v>15.853658536585366</v>
      </c>
      <c r="K7" s="13">
        <f t="shared" si="2"/>
        <v>21.951219512195124</v>
      </c>
    </row>
    <row r="8" spans="1:11" s="14" customFormat="1">
      <c r="A8" s="15"/>
      <c r="B8" s="16"/>
      <c r="C8" s="16" t="s">
        <v>7</v>
      </c>
      <c r="D8" s="15"/>
      <c r="E8" s="15">
        <f>SUM(E2:E7)</f>
        <v>447</v>
      </c>
      <c r="F8" s="15">
        <f>SUM(F2:F7)</f>
        <v>78</v>
      </c>
      <c r="G8" s="15">
        <f>SUM(G2:G7)</f>
        <v>101</v>
      </c>
      <c r="H8" s="15">
        <f>SUM(H2:H7)</f>
        <v>626</v>
      </c>
      <c r="I8" s="17">
        <f>(E8*100)/H8</f>
        <v>71.405750798722039</v>
      </c>
      <c r="J8" s="17">
        <f>(F8*100)/H8</f>
        <v>12.460063897763579</v>
      </c>
      <c r="K8" s="17">
        <f>(G8*100)/H8</f>
        <v>16.134185303514379</v>
      </c>
    </row>
    <row r="9" spans="1:11">
      <c r="I9" s="18"/>
      <c r="J9" s="18"/>
      <c r="K9" s="18"/>
    </row>
    <row r="10" spans="1:11" s="3" customFormat="1">
      <c r="A10" s="1">
        <v>2012</v>
      </c>
      <c r="B10" s="2" t="s">
        <v>59</v>
      </c>
      <c r="C10" s="2" t="s">
        <v>92</v>
      </c>
      <c r="D10" s="1">
        <v>1</v>
      </c>
      <c r="E10" s="1">
        <v>145</v>
      </c>
      <c r="F10" s="1">
        <v>21</v>
      </c>
      <c r="G10" s="1">
        <v>50</v>
      </c>
      <c r="H10" s="1">
        <v>216</v>
      </c>
      <c r="I10" s="13">
        <f t="shared" ref="I10:I17" si="3">(E10*100)/H10</f>
        <v>67.129629629629633</v>
      </c>
      <c r="J10" s="13">
        <f t="shared" ref="J10:J17" si="4">(F10*100)/H10</f>
        <v>9.7222222222222214</v>
      </c>
      <c r="K10" s="13">
        <f t="shared" ref="K10:K17" si="5">(G10*100)/H10</f>
        <v>23.148148148148149</v>
      </c>
    </row>
    <row r="11" spans="1:11" s="3" customFormat="1">
      <c r="A11" s="1">
        <v>2012</v>
      </c>
      <c r="B11" s="2" t="s">
        <v>59</v>
      </c>
      <c r="C11" s="2" t="s">
        <v>92</v>
      </c>
      <c r="D11" s="1">
        <v>2</v>
      </c>
      <c r="E11" s="1">
        <v>169</v>
      </c>
      <c r="F11" s="1">
        <v>16</v>
      </c>
      <c r="G11" s="1">
        <v>22</v>
      </c>
      <c r="H11" s="1">
        <v>207</v>
      </c>
      <c r="I11" s="13">
        <f t="shared" si="3"/>
        <v>81.642512077294683</v>
      </c>
      <c r="J11" s="13">
        <f t="shared" si="4"/>
        <v>7.7294685990338161</v>
      </c>
      <c r="K11" s="13">
        <f t="shared" si="5"/>
        <v>10.628019323671497</v>
      </c>
    </row>
    <row r="12" spans="1:11" s="3" customFormat="1">
      <c r="A12" s="1">
        <v>2012</v>
      </c>
      <c r="B12" s="2" t="s">
        <v>59</v>
      </c>
      <c r="C12" s="2" t="s">
        <v>92</v>
      </c>
      <c r="D12" s="1">
        <v>3</v>
      </c>
      <c r="E12" s="1">
        <v>22</v>
      </c>
      <c r="F12" s="1">
        <v>3</v>
      </c>
      <c r="G12" s="1">
        <v>9</v>
      </c>
      <c r="H12" s="1">
        <v>34</v>
      </c>
      <c r="I12" s="13">
        <f t="shared" si="3"/>
        <v>64.705882352941174</v>
      </c>
      <c r="J12" s="13">
        <f t="shared" si="4"/>
        <v>8.8235294117647065</v>
      </c>
      <c r="K12" s="13">
        <f t="shared" si="5"/>
        <v>26.470588235294116</v>
      </c>
    </row>
    <row r="13" spans="1:11" s="3" customFormat="1">
      <c r="A13" s="1">
        <v>2012</v>
      </c>
      <c r="B13" s="2" t="s">
        <v>59</v>
      </c>
      <c r="C13" s="2" t="s">
        <v>92</v>
      </c>
      <c r="D13" s="1">
        <v>4</v>
      </c>
      <c r="E13" s="1">
        <v>161</v>
      </c>
      <c r="F13" s="1">
        <v>29</v>
      </c>
      <c r="G13" s="1">
        <v>37</v>
      </c>
      <c r="H13" s="1">
        <v>227</v>
      </c>
      <c r="I13" s="13">
        <f t="shared" si="3"/>
        <v>70.925110132158594</v>
      </c>
      <c r="J13" s="13">
        <f t="shared" si="4"/>
        <v>12.775330396475772</v>
      </c>
      <c r="K13" s="13">
        <f t="shared" si="5"/>
        <v>16.29955947136564</v>
      </c>
    </row>
    <row r="14" spans="1:11" s="3" customFormat="1">
      <c r="A14" s="1">
        <v>2012</v>
      </c>
      <c r="B14" s="2" t="s">
        <v>59</v>
      </c>
      <c r="C14" s="2" t="s">
        <v>93</v>
      </c>
      <c r="D14" s="1">
        <v>1</v>
      </c>
      <c r="E14" s="1">
        <v>79</v>
      </c>
      <c r="F14" s="1">
        <v>20</v>
      </c>
      <c r="G14" s="1">
        <v>19</v>
      </c>
      <c r="H14" s="1">
        <v>118</v>
      </c>
      <c r="I14" s="13">
        <f t="shared" si="3"/>
        <v>66.949152542372886</v>
      </c>
      <c r="J14" s="13">
        <f t="shared" si="4"/>
        <v>16.949152542372882</v>
      </c>
      <c r="K14" s="13">
        <f t="shared" si="5"/>
        <v>16.101694915254239</v>
      </c>
    </row>
    <row r="15" spans="1:11" s="3" customFormat="1">
      <c r="A15" s="1">
        <v>2012</v>
      </c>
      <c r="B15" s="2" t="s">
        <v>59</v>
      </c>
      <c r="C15" s="2" t="s">
        <v>93</v>
      </c>
      <c r="D15" s="1">
        <v>2</v>
      </c>
      <c r="E15" s="1">
        <v>60</v>
      </c>
      <c r="F15" s="1">
        <v>21</v>
      </c>
      <c r="G15" s="1">
        <v>11</v>
      </c>
      <c r="H15" s="1">
        <v>92</v>
      </c>
      <c r="I15" s="13">
        <f t="shared" si="3"/>
        <v>65.217391304347828</v>
      </c>
      <c r="J15" s="13">
        <f t="shared" si="4"/>
        <v>22.826086956521738</v>
      </c>
      <c r="K15" s="13">
        <f t="shared" si="5"/>
        <v>11.956521739130435</v>
      </c>
    </row>
    <row r="16" spans="1:11" s="3" customFormat="1">
      <c r="A16" s="1">
        <v>2012</v>
      </c>
      <c r="B16" s="2" t="s">
        <v>59</v>
      </c>
      <c r="C16" s="2" t="s">
        <v>93</v>
      </c>
      <c r="D16" s="1">
        <v>3</v>
      </c>
      <c r="E16" s="1">
        <v>47</v>
      </c>
      <c r="F16" s="1">
        <v>15</v>
      </c>
      <c r="G16" s="1">
        <v>25</v>
      </c>
      <c r="H16" s="1">
        <v>87</v>
      </c>
      <c r="I16" s="13">
        <f t="shared" si="3"/>
        <v>54.022988505747129</v>
      </c>
      <c r="J16" s="13">
        <f t="shared" si="4"/>
        <v>17.241379310344829</v>
      </c>
      <c r="K16" s="13">
        <f t="shared" si="5"/>
        <v>28.735632183908045</v>
      </c>
    </row>
    <row r="17" spans="1:11" s="3" customFormat="1">
      <c r="A17" s="1">
        <v>2012</v>
      </c>
      <c r="B17" s="2" t="s">
        <v>59</v>
      </c>
      <c r="C17" s="2" t="s">
        <v>93</v>
      </c>
      <c r="D17" s="1">
        <v>4</v>
      </c>
      <c r="E17" s="1">
        <v>19</v>
      </c>
      <c r="F17" s="1">
        <v>4</v>
      </c>
      <c r="G17" s="1">
        <v>20</v>
      </c>
      <c r="H17" s="1">
        <v>43</v>
      </c>
      <c r="I17" s="13">
        <f t="shared" si="3"/>
        <v>44.186046511627907</v>
      </c>
      <c r="J17" s="13">
        <f t="shared" si="4"/>
        <v>9.3023255813953494</v>
      </c>
      <c r="K17" s="13">
        <f t="shared" si="5"/>
        <v>46.511627906976742</v>
      </c>
    </row>
    <row r="18" spans="1:11" s="14" customFormat="1">
      <c r="A18" s="15"/>
      <c r="B18" s="16"/>
      <c r="C18" s="16" t="s">
        <v>8</v>
      </c>
      <c r="D18" s="15"/>
      <c r="E18" s="15">
        <f>SUM(E10:E17)</f>
        <v>702</v>
      </c>
      <c r="F18" s="15">
        <f>SUM(F10:F17)</f>
        <v>129</v>
      </c>
      <c r="G18" s="15">
        <f>SUM(G10:G17)</f>
        <v>193</v>
      </c>
      <c r="H18" s="15">
        <f>SUM(H10:H17)</f>
        <v>1024</v>
      </c>
      <c r="I18" s="17">
        <f>(E18*100)/H18</f>
        <v>68.5546875</v>
      </c>
      <c r="J18" s="17">
        <f>(F18*100)/H18</f>
        <v>12.59765625</v>
      </c>
      <c r="K18" s="17">
        <f>(G18*100)/H18</f>
        <v>18.84765625</v>
      </c>
    </row>
    <row r="19" spans="1:11">
      <c r="I19" s="18"/>
      <c r="J19" s="18"/>
      <c r="K19" s="18"/>
    </row>
    <row r="20" spans="1:11" s="3" customFormat="1">
      <c r="A20" s="1">
        <v>2013</v>
      </c>
      <c r="B20" s="2" t="s">
        <v>59</v>
      </c>
      <c r="C20" s="2" t="s">
        <v>92</v>
      </c>
      <c r="D20" s="1">
        <v>1</v>
      </c>
      <c r="E20" s="1">
        <v>155</v>
      </c>
      <c r="F20" s="1">
        <v>16</v>
      </c>
      <c r="G20" s="1">
        <v>29</v>
      </c>
      <c r="H20" s="1">
        <v>200</v>
      </c>
      <c r="I20" s="13">
        <f t="shared" ref="I20:I27" si="6">(E20*100)/H20</f>
        <v>77.5</v>
      </c>
      <c r="J20" s="13">
        <f t="shared" ref="J20:J27" si="7">(F20*100)/H20</f>
        <v>8</v>
      </c>
      <c r="K20" s="13">
        <f t="shared" ref="K20:K27" si="8">(G20*100)/H20</f>
        <v>14.5</v>
      </c>
    </row>
    <row r="21" spans="1:11" s="3" customFormat="1">
      <c r="A21" s="1">
        <v>2013</v>
      </c>
      <c r="B21" s="2" t="s">
        <v>59</v>
      </c>
      <c r="C21" s="2" t="s">
        <v>92</v>
      </c>
      <c r="D21" s="1">
        <v>2</v>
      </c>
      <c r="E21" s="1">
        <v>154</v>
      </c>
      <c r="F21" s="1">
        <v>22</v>
      </c>
      <c r="G21" s="1">
        <v>21</v>
      </c>
      <c r="H21" s="1">
        <v>197</v>
      </c>
      <c r="I21" s="13">
        <f t="shared" si="6"/>
        <v>78.172588832487307</v>
      </c>
      <c r="J21" s="13">
        <f t="shared" si="7"/>
        <v>11.167512690355331</v>
      </c>
      <c r="K21" s="13">
        <f t="shared" si="8"/>
        <v>10.659898477157361</v>
      </c>
    </row>
    <row r="22" spans="1:11" s="3" customFormat="1">
      <c r="A22" s="1">
        <v>2013</v>
      </c>
      <c r="B22" s="2" t="s">
        <v>59</v>
      </c>
      <c r="C22" s="2" t="s">
        <v>92</v>
      </c>
      <c r="D22" s="1">
        <v>3</v>
      </c>
      <c r="E22" s="1">
        <v>171</v>
      </c>
      <c r="F22" s="1">
        <v>18</v>
      </c>
      <c r="G22" s="1">
        <v>32</v>
      </c>
      <c r="H22" s="1">
        <v>221</v>
      </c>
      <c r="I22" s="13">
        <f t="shared" si="6"/>
        <v>77.375565610859724</v>
      </c>
      <c r="J22" s="13">
        <f t="shared" si="7"/>
        <v>8.1447963800904972</v>
      </c>
      <c r="K22" s="13">
        <f t="shared" si="8"/>
        <v>14.479638009049774</v>
      </c>
    </row>
    <row r="23" spans="1:11" s="3" customFormat="1">
      <c r="A23" s="1">
        <v>2013</v>
      </c>
      <c r="B23" s="2" t="s">
        <v>59</v>
      </c>
      <c r="C23" s="2" t="s">
        <v>92</v>
      </c>
      <c r="D23" s="1">
        <v>4</v>
      </c>
      <c r="E23" s="1">
        <v>151</v>
      </c>
      <c r="F23" s="1">
        <v>33</v>
      </c>
      <c r="G23" s="1">
        <v>47</v>
      </c>
      <c r="H23" s="1">
        <v>231</v>
      </c>
      <c r="I23" s="13">
        <f t="shared" si="6"/>
        <v>65.367965367965368</v>
      </c>
      <c r="J23" s="13">
        <f t="shared" si="7"/>
        <v>14.285714285714286</v>
      </c>
      <c r="K23" s="13">
        <f t="shared" si="8"/>
        <v>20.346320346320347</v>
      </c>
    </row>
    <row r="24" spans="1:11" s="3" customFormat="1">
      <c r="A24" s="1">
        <v>2013</v>
      </c>
      <c r="B24" s="2" t="s">
        <v>59</v>
      </c>
      <c r="C24" s="2" t="s">
        <v>93</v>
      </c>
      <c r="D24" s="1">
        <v>1</v>
      </c>
      <c r="E24" s="1">
        <v>85</v>
      </c>
      <c r="F24" s="1">
        <v>18</v>
      </c>
      <c r="G24" s="1">
        <v>13</v>
      </c>
      <c r="H24" s="1">
        <v>116</v>
      </c>
      <c r="I24" s="13">
        <f t="shared" si="6"/>
        <v>73.275862068965523</v>
      </c>
      <c r="J24" s="13">
        <f t="shared" si="7"/>
        <v>15.517241379310345</v>
      </c>
      <c r="K24" s="13">
        <f t="shared" si="8"/>
        <v>11.206896551724139</v>
      </c>
    </row>
    <row r="25" spans="1:11" s="3" customFormat="1">
      <c r="A25" s="1">
        <v>2013</v>
      </c>
      <c r="B25" s="2" t="s">
        <v>59</v>
      </c>
      <c r="C25" s="2" t="s">
        <v>93</v>
      </c>
      <c r="D25" s="1">
        <v>2</v>
      </c>
      <c r="E25" s="1">
        <v>70</v>
      </c>
      <c r="F25" s="1">
        <v>23</v>
      </c>
      <c r="G25" s="1">
        <v>8</v>
      </c>
      <c r="H25" s="1">
        <v>101</v>
      </c>
      <c r="I25" s="13">
        <f t="shared" si="6"/>
        <v>69.306930693069305</v>
      </c>
      <c r="J25" s="13">
        <f t="shared" si="7"/>
        <v>22.772277227722771</v>
      </c>
      <c r="K25" s="13">
        <f t="shared" si="8"/>
        <v>7.9207920792079207</v>
      </c>
    </row>
    <row r="26" spans="1:11" s="3" customFormat="1">
      <c r="A26" s="1">
        <v>2013</v>
      </c>
      <c r="B26" s="2" t="s">
        <v>59</v>
      </c>
      <c r="C26" s="2" t="s">
        <v>93</v>
      </c>
      <c r="D26" s="1">
        <v>3</v>
      </c>
      <c r="E26" s="1">
        <v>69</v>
      </c>
      <c r="F26" s="1">
        <v>26</v>
      </c>
      <c r="G26" s="1">
        <v>18</v>
      </c>
      <c r="H26" s="1">
        <v>113</v>
      </c>
      <c r="I26" s="13">
        <f t="shared" si="6"/>
        <v>61.061946902654867</v>
      </c>
      <c r="J26" s="13">
        <f t="shared" si="7"/>
        <v>23.008849557522122</v>
      </c>
      <c r="K26" s="13">
        <f t="shared" si="8"/>
        <v>15.929203539823009</v>
      </c>
    </row>
    <row r="27" spans="1:11" s="3" customFormat="1">
      <c r="A27" s="1">
        <v>2013</v>
      </c>
      <c r="B27" s="2" t="s">
        <v>59</v>
      </c>
      <c r="C27" s="2" t="s">
        <v>93</v>
      </c>
      <c r="D27" s="1">
        <v>4</v>
      </c>
      <c r="E27" s="1">
        <v>58</v>
      </c>
      <c r="F27" s="1">
        <v>28</v>
      </c>
      <c r="G27" s="1">
        <v>29</v>
      </c>
      <c r="H27" s="1">
        <v>115</v>
      </c>
      <c r="I27" s="13">
        <f t="shared" si="6"/>
        <v>50.434782608695649</v>
      </c>
      <c r="J27" s="13">
        <f t="shared" si="7"/>
        <v>24.347826086956523</v>
      </c>
      <c r="K27" s="13">
        <f t="shared" si="8"/>
        <v>25.217391304347824</v>
      </c>
    </row>
    <row r="28" spans="1:11" s="14" customFormat="1">
      <c r="A28" s="15"/>
      <c r="B28" s="16"/>
      <c r="C28" s="16" t="s">
        <v>9</v>
      </c>
      <c r="D28" s="15"/>
      <c r="E28" s="15">
        <f>SUM(E20:E27)</f>
        <v>913</v>
      </c>
      <c r="F28" s="15">
        <f>SUM(F20:F27)</f>
        <v>184</v>
      </c>
      <c r="G28" s="15">
        <f>SUM(G20:G27)</f>
        <v>197</v>
      </c>
      <c r="H28" s="15">
        <f>SUM(H20:H27)</f>
        <v>1294</v>
      </c>
      <c r="I28" s="17">
        <f>(E28*100)/H28</f>
        <v>70.556414219474505</v>
      </c>
      <c r="J28" s="17">
        <f>(F28*100)/H28</f>
        <v>14.219474497681608</v>
      </c>
      <c r="K28" s="17">
        <f>(G28*100)/H28</f>
        <v>15.224111282843895</v>
      </c>
    </row>
    <row r="29" spans="1:11">
      <c r="I29" s="18"/>
      <c r="J29" s="18"/>
      <c r="K29" s="18"/>
    </row>
    <row r="30" spans="1:11" s="3" customFormat="1">
      <c r="A30" s="1">
        <v>2014</v>
      </c>
      <c r="B30" s="2" t="s">
        <v>59</v>
      </c>
      <c r="C30" s="2" t="s">
        <v>92</v>
      </c>
      <c r="D30" s="1">
        <v>1</v>
      </c>
      <c r="E30" s="1">
        <v>156</v>
      </c>
      <c r="F30" s="1">
        <v>7</v>
      </c>
      <c r="G30" s="1">
        <v>42</v>
      </c>
      <c r="H30" s="1">
        <v>205</v>
      </c>
      <c r="I30" s="13">
        <f t="shared" ref="I30:I37" si="9">(E30*100)/H30</f>
        <v>76.097560975609753</v>
      </c>
      <c r="J30" s="13">
        <f t="shared" ref="J30:J37" si="10">(F30*100)/H30</f>
        <v>3.4146341463414633</v>
      </c>
      <c r="K30" s="13">
        <f t="shared" ref="K30:K37" si="11">(G30*100)/H30</f>
        <v>20.487804878048781</v>
      </c>
    </row>
    <row r="31" spans="1:11" s="3" customFormat="1">
      <c r="A31" s="1">
        <v>2014</v>
      </c>
      <c r="B31" s="2" t="s">
        <v>59</v>
      </c>
      <c r="C31" s="2" t="s">
        <v>92</v>
      </c>
      <c r="D31" s="1">
        <v>2</v>
      </c>
      <c r="E31" s="1">
        <v>164</v>
      </c>
      <c r="F31" s="1">
        <v>19</v>
      </c>
      <c r="G31" s="1">
        <v>16</v>
      </c>
      <c r="H31" s="1">
        <v>199</v>
      </c>
      <c r="I31" s="13">
        <f t="shared" si="9"/>
        <v>82.412060301507537</v>
      </c>
      <c r="J31" s="13">
        <f t="shared" si="10"/>
        <v>9.5477386934673358</v>
      </c>
      <c r="K31" s="13">
        <f t="shared" si="11"/>
        <v>8.0402010050251249</v>
      </c>
    </row>
    <row r="32" spans="1:11" s="3" customFormat="1">
      <c r="A32" s="1">
        <v>2014</v>
      </c>
      <c r="B32" s="2" t="s">
        <v>59</v>
      </c>
      <c r="C32" s="2" t="s">
        <v>92</v>
      </c>
      <c r="D32" s="1">
        <v>3</v>
      </c>
      <c r="E32" s="1">
        <v>163</v>
      </c>
      <c r="F32" s="1">
        <v>23</v>
      </c>
      <c r="G32" s="1">
        <v>30</v>
      </c>
      <c r="H32" s="1">
        <v>216</v>
      </c>
      <c r="I32" s="13">
        <f t="shared" si="9"/>
        <v>75.462962962962962</v>
      </c>
      <c r="J32" s="13">
        <f t="shared" si="10"/>
        <v>10.648148148148149</v>
      </c>
      <c r="K32" s="13">
        <f t="shared" si="11"/>
        <v>13.888888888888889</v>
      </c>
    </row>
    <row r="33" spans="1:11" s="3" customFormat="1">
      <c r="A33" s="1">
        <v>2014</v>
      </c>
      <c r="B33" s="2" t="s">
        <v>59</v>
      </c>
      <c r="C33" s="2" t="s">
        <v>92</v>
      </c>
      <c r="D33" s="1">
        <v>4</v>
      </c>
      <c r="E33" s="1">
        <v>211</v>
      </c>
      <c r="F33" s="1">
        <v>41</v>
      </c>
      <c r="G33" s="1">
        <v>55</v>
      </c>
      <c r="H33" s="1">
        <v>307</v>
      </c>
      <c r="I33" s="13">
        <f t="shared" si="9"/>
        <v>68.729641693811075</v>
      </c>
      <c r="J33" s="13">
        <f t="shared" si="10"/>
        <v>13.355048859934854</v>
      </c>
      <c r="K33" s="13">
        <f t="shared" si="11"/>
        <v>17.915309446254071</v>
      </c>
    </row>
    <row r="34" spans="1:11" s="3" customFormat="1">
      <c r="A34" s="1">
        <v>2014</v>
      </c>
      <c r="B34" s="2" t="s">
        <v>59</v>
      </c>
      <c r="C34" s="2" t="s">
        <v>93</v>
      </c>
      <c r="D34" s="1">
        <v>1</v>
      </c>
      <c r="E34" s="1">
        <v>70</v>
      </c>
      <c r="F34" s="1">
        <v>16</v>
      </c>
      <c r="G34" s="1">
        <v>16</v>
      </c>
      <c r="H34" s="1">
        <v>102</v>
      </c>
      <c r="I34" s="13">
        <f t="shared" si="9"/>
        <v>68.627450980392155</v>
      </c>
      <c r="J34" s="13">
        <f t="shared" si="10"/>
        <v>15.686274509803921</v>
      </c>
      <c r="K34" s="13">
        <f t="shared" si="11"/>
        <v>15.686274509803921</v>
      </c>
    </row>
    <row r="35" spans="1:11" s="3" customFormat="1">
      <c r="A35" s="1">
        <v>2014</v>
      </c>
      <c r="B35" s="2" t="s">
        <v>59</v>
      </c>
      <c r="C35" s="2" t="s">
        <v>93</v>
      </c>
      <c r="D35" s="1">
        <v>2</v>
      </c>
      <c r="E35" s="1">
        <v>68</v>
      </c>
      <c r="F35" s="1">
        <v>15</v>
      </c>
      <c r="G35" s="1">
        <v>10</v>
      </c>
      <c r="H35" s="1">
        <v>93</v>
      </c>
      <c r="I35" s="13">
        <f t="shared" si="9"/>
        <v>73.118279569892479</v>
      </c>
      <c r="J35" s="13">
        <f t="shared" si="10"/>
        <v>16.129032258064516</v>
      </c>
      <c r="K35" s="13">
        <f t="shared" si="11"/>
        <v>10.75268817204301</v>
      </c>
    </row>
    <row r="36" spans="1:11" s="3" customFormat="1">
      <c r="A36" s="1">
        <v>2014</v>
      </c>
      <c r="B36" s="2" t="s">
        <v>59</v>
      </c>
      <c r="C36" s="2" t="s">
        <v>93</v>
      </c>
      <c r="D36" s="1">
        <v>3</v>
      </c>
      <c r="E36" s="1">
        <v>77</v>
      </c>
      <c r="F36" s="1">
        <v>31</v>
      </c>
      <c r="G36" s="1">
        <v>17</v>
      </c>
      <c r="H36" s="1">
        <v>125</v>
      </c>
      <c r="I36" s="13">
        <f t="shared" si="9"/>
        <v>61.6</v>
      </c>
      <c r="J36" s="13">
        <f t="shared" si="10"/>
        <v>24.8</v>
      </c>
      <c r="K36" s="13">
        <f t="shared" si="11"/>
        <v>13.6</v>
      </c>
    </row>
    <row r="37" spans="1:11" s="3" customFormat="1">
      <c r="A37" s="1">
        <v>2014</v>
      </c>
      <c r="B37" s="2" t="s">
        <v>59</v>
      </c>
      <c r="C37" s="2" t="s">
        <v>93</v>
      </c>
      <c r="D37" s="1">
        <v>4</v>
      </c>
      <c r="E37" s="1">
        <v>85</v>
      </c>
      <c r="F37" s="1">
        <v>45</v>
      </c>
      <c r="G37" s="1">
        <v>31</v>
      </c>
      <c r="H37" s="1">
        <v>161</v>
      </c>
      <c r="I37" s="13">
        <f t="shared" si="9"/>
        <v>52.795031055900623</v>
      </c>
      <c r="J37" s="13">
        <f t="shared" si="10"/>
        <v>27.950310559006212</v>
      </c>
      <c r="K37" s="13">
        <f t="shared" si="11"/>
        <v>19.254658385093169</v>
      </c>
    </row>
    <row r="38" spans="1:11" s="14" customFormat="1">
      <c r="A38" s="15"/>
      <c r="B38" s="16"/>
      <c r="C38" s="16" t="s">
        <v>10</v>
      </c>
      <c r="D38" s="15"/>
      <c r="E38" s="15">
        <f>SUM(E30:E37)</f>
        <v>994</v>
      </c>
      <c r="F38" s="15">
        <f>SUM(F30:F37)</f>
        <v>197</v>
      </c>
      <c r="G38" s="15">
        <f>SUM(G30:G37)</f>
        <v>217</v>
      </c>
      <c r="H38" s="15">
        <f>SUM(H30:H37)</f>
        <v>1408</v>
      </c>
      <c r="I38" s="17">
        <f>(E38*100)/H38</f>
        <v>70.596590909090907</v>
      </c>
      <c r="J38" s="17">
        <f>(F38*100)/H38</f>
        <v>13.991477272727273</v>
      </c>
      <c r="K38" s="17">
        <f>(G38*100)/H38</f>
        <v>15.411931818181818</v>
      </c>
    </row>
    <row r="39" spans="1:11">
      <c r="C39" s="12"/>
      <c r="I39" s="13"/>
      <c r="J39" s="13"/>
      <c r="K39" s="13"/>
    </row>
    <row r="40" spans="1:11">
      <c r="A40" s="38">
        <v>2015</v>
      </c>
      <c r="B40" s="2" t="s">
        <v>59</v>
      </c>
      <c r="C40" s="2" t="s">
        <v>92</v>
      </c>
      <c r="D40">
        <v>1</v>
      </c>
      <c r="E40">
        <v>138</v>
      </c>
      <c r="F40">
        <v>12</v>
      </c>
      <c r="G40">
        <v>16</v>
      </c>
      <c r="H40">
        <v>166</v>
      </c>
      <c r="I40" s="31">
        <v>83.13</v>
      </c>
      <c r="J40" s="31">
        <v>7.22</v>
      </c>
      <c r="K40" s="31">
        <v>9.65</v>
      </c>
    </row>
    <row r="41" spans="1:11">
      <c r="A41">
        <v>2015</v>
      </c>
      <c r="B41" s="2" t="s">
        <v>59</v>
      </c>
      <c r="C41" s="2" t="s">
        <v>92</v>
      </c>
      <c r="D41">
        <v>2</v>
      </c>
      <c r="E41">
        <v>180</v>
      </c>
      <c r="F41">
        <v>12</v>
      </c>
      <c r="G41">
        <v>33</v>
      </c>
      <c r="H41">
        <v>225</v>
      </c>
      <c r="I41" s="31">
        <v>80</v>
      </c>
      <c r="J41" s="31">
        <v>5.33</v>
      </c>
      <c r="K41" s="31">
        <v>14.67</v>
      </c>
    </row>
    <row r="42" spans="1:11">
      <c r="A42">
        <v>2015</v>
      </c>
      <c r="B42" s="2" t="s">
        <v>59</v>
      </c>
      <c r="C42" s="2" t="s">
        <v>92</v>
      </c>
      <c r="D42">
        <v>3</v>
      </c>
      <c r="E42">
        <v>174</v>
      </c>
      <c r="F42">
        <v>27</v>
      </c>
      <c r="G42">
        <v>31</v>
      </c>
      <c r="H42">
        <v>232</v>
      </c>
      <c r="I42" s="31">
        <v>75</v>
      </c>
      <c r="J42" s="31">
        <v>11.63</v>
      </c>
      <c r="K42" s="31">
        <v>13.37</v>
      </c>
    </row>
    <row r="43" spans="1:11">
      <c r="A43">
        <v>2015</v>
      </c>
      <c r="B43" s="2" t="s">
        <v>59</v>
      </c>
      <c r="C43" s="2" t="s">
        <v>92</v>
      </c>
      <c r="D43">
        <v>4</v>
      </c>
      <c r="E43">
        <v>205</v>
      </c>
      <c r="F43">
        <v>43</v>
      </c>
      <c r="G43">
        <v>31</v>
      </c>
      <c r="H43">
        <v>279</v>
      </c>
      <c r="I43" s="31">
        <v>73.47</v>
      </c>
      <c r="J43" s="31">
        <v>15.41</v>
      </c>
      <c r="K43" s="31">
        <v>11.12</v>
      </c>
    </row>
    <row r="44" spans="1:11">
      <c r="A44">
        <v>2015</v>
      </c>
      <c r="B44" s="2" t="s">
        <v>59</v>
      </c>
      <c r="C44" s="2" t="s">
        <v>93</v>
      </c>
      <c r="D44">
        <v>1</v>
      </c>
      <c r="E44">
        <v>71</v>
      </c>
      <c r="F44">
        <v>26</v>
      </c>
      <c r="G44">
        <v>11</v>
      </c>
      <c r="H44">
        <v>108</v>
      </c>
      <c r="I44" s="31">
        <v>65.739999999999995</v>
      </c>
      <c r="J44" s="31">
        <v>24.07</v>
      </c>
      <c r="K44" s="31">
        <v>10.19</v>
      </c>
    </row>
    <row r="45" spans="1:11">
      <c r="A45">
        <v>2015</v>
      </c>
      <c r="B45" s="2" t="s">
        <v>59</v>
      </c>
      <c r="C45" s="2" t="s">
        <v>93</v>
      </c>
      <c r="D45">
        <v>2</v>
      </c>
      <c r="E45">
        <v>79</v>
      </c>
      <c r="F45">
        <v>16</v>
      </c>
      <c r="G45">
        <v>17</v>
      </c>
      <c r="H45">
        <v>112</v>
      </c>
      <c r="I45" s="31">
        <v>70.53</v>
      </c>
      <c r="J45" s="31">
        <v>14.28</v>
      </c>
      <c r="K45" s="31">
        <v>15.19</v>
      </c>
    </row>
    <row r="46" spans="1:11">
      <c r="A46">
        <v>2015</v>
      </c>
      <c r="B46" s="2" t="s">
        <v>59</v>
      </c>
      <c r="C46" s="2" t="s">
        <v>93</v>
      </c>
      <c r="D46">
        <v>3</v>
      </c>
      <c r="E46">
        <v>79</v>
      </c>
      <c r="F46">
        <v>25</v>
      </c>
      <c r="G46">
        <v>16</v>
      </c>
      <c r="H46">
        <v>120</v>
      </c>
      <c r="I46" s="31">
        <v>65.83</v>
      </c>
      <c r="J46" s="31">
        <v>20.83</v>
      </c>
      <c r="K46" s="31">
        <v>13.34</v>
      </c>
    </row>
    <row r="47" spans="1:11">
      <c r="A47">
        <v>2015</v>
      </c>
      <c r="B47" s="2" t="s">
        <v>59</v>
      </c>
      <c r="C47" s="2" t="s">
        <v>93</v>
      </c>
      <c r="D47">
        <v>4</v>
      </c>
      <c r="E47">
        <v>86</v>
      </c>
      <c r="F47">
        <v>43</v>
      </c>
      <c r="G47">
        <v>22</v>
      </c>
      <c r="H47">
        <v>151</v>
      </c>
      <c r="I47" s="31">
        <v>56.95</v>
      </c>
      <c r="J47" s="31">
        <v>28.47</v>
      </c>
      <c r="K47" s="31">
        <v>14.58</v>
      </c>
    </row>
    <row r="48" spans="1:11">
      <c r="A48" s="32"/>
      <c r="B48" s="32"/>
      <c r="C48" s="33" t="s">
        <v>119</v>
      </c>
      <c r="D48" s="32"/>
      <c r="E48" s="32">
        <f>SUM(E40:E47)</f>
        <v>1012</v>
      </c>
      <c r="F48" s="32">
        <f>SUM(F40:F47)</f>
        <v>204</v>
      </c>
      <c r="G48" s="32">
        <f>SUM(G40:G47)</f>
        <v>177</v>
      </c>
      <c r="H48" s="32">
        <f>SUM(H40:H47)</f>
        <v>1393</v>
      </c>
      <c r="I48" s="37">
        <f>(E48*100)/H48</f>
        <v>72.648959081119884</v>
      </c>
      <c r="J48" s="37">
        <f>(F48*100)/H48</f>
        <v>14.644651830581479</v>
      </c>
      <c r="K48" s="37">
        <f>(G48*100)/H48</f>
        <v>12.706389088298636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59</vt:i4>
      </vt:variant>
    </vt:vector>
  </HeadingPairs>
  <TitlesOfParts>
    <vt:vector size="59" baseType="lpstr">
      <vt:lpstr>TOTS</vt:lpstr>
      <vt:lpstr>2011</vt:lpstr>
      <vt:lpstr>2012</vt:lpstr>
      <vt:lpstr>2013</vt:lpstr>
      <vt:lpstr>2014</vt:lpstr>
      <vt:lpstr>2015</vt:lpstr>
      <vt:lpstr>Química</vt:lpstr>
      <vt:lpstr>Química Alcoi</vt:lpstr>
      <vt:lpstr>Mecànica</vt:lpstr>
      <vt:lpstr>Mecànica Alcoi</vt:lpstr>
      <vt:lpstr>Infor</vt:lpstr>
      <vt:lpstr>Infor Alcoi</vt:lpstr>
      <vt:lpstr>Geomàtica</vt:lpstr>
      <vt:lpstr>Forest</vt:lpstr>
      <vt:lpstr>Industr</vt:lpstr>
      <vt:lpstr>Disseny</vt:lpstr>
      <vt:lpstr>Disseny Alcoi</vt:lpstr>
      <vt:lpstr>Electròn</vt:lpstr>
      <vt:lpstr>Elèctrica</vt:lpstr>
      <vt:lpstr>Elèctrica Alcoi</vt:lpstr>
      <vt:lpstr>Teleco</vt:lpstr>
      <vt:lpstr>Organitz</vt:lpstr>
      <vt:lpstr>Obres Púb</vt:lpstr>
      <vt:lpstr>Energia</vt:lpstr>
      <vt:lpstr>Sist Telec</vt:lpstr>
      <vt:lpstr>Civil</vt:lpstr>
      <vt:lpstr>Biomèdica</vt:lpstr>
      <vt:lpstr>Agroalimentària</vt:lpstr>
      <vt:lpstr>Aeroespacial</vt:lpstr>
      <vt:lpstr>GAP</vt:lpstr>
      <vt:lpstr>Turisme</vt:lpstr>
      <vt:lpstr>Fon. Arq</vt:lpstr>
      <vt:lpstr>Restauració</vt:lpstr>
      <vt:lpstr>Audiovisuals</vt:lpstr>
      <vt:lpstr>Ambien</vt:lpstr>
      <vt:lpstr>Tec. Alime</vt:lpstr>
      <vt:lpstr>Biotec</vt:lpstr>
      <vt:lpstr>BBAA</vt:lpstr>
      <vt:lpstr>Arq. Tèc</vt:lpstr>
      <vt:lpstr>Arq</vt:lpstr>
      <vt:lpstr>ADE</vt:lpstr>
      <vt:lpstr>ADE Alcoi</vt:lpstr>
      <vt:lpstr>CEN Arquit</vt:lpstr>
      <vt:lpstr>CEN Camins</vt:lpstr>
      <vt:lpstr>CEN Industrials</vt:lpstr>
      <vt:lpstr>CEN Disseny</vt:lpstr>
      <vt:lpstr>CEN Geodèsia</vt:lpstr>
      <vt:lpstr>CEN Edif</vt:lpstr>
      <vt:lpstr>CEN EPS Alcoi</vt:lpstr>
      <vt:lpstr>CEN Fac BBAA</vt:lpstr>
      <vt:lpstr>CEN Fac ADE</vt:lpstr>
      <vt:lpstr>CEN EPS Gandia 2014</vt:lpstr>
      <vt:lpstr>CEN ETSINF</vt:lpstr>
      <vt:lpstr>CEN Agrònoms</vt:lpstr>
      <vt:lpstr>CEN Teleco</vt:lpstr>
      <vt:lpstr>VERA</vt:lpstr>
      <vt:lpstr>ALCOI</vt:lpstr>
      <vt:lpstr>GANDIA</vt:lpstr>
      <vt:lpstr>UPV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2016-01-25T17:06:45Z</dcterms:modified>
</cp:coreProperties>
</file>