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MLATLAT\Downloads\"/>
    </mc:Choice>
  </mc:AlternateContent>
  <xr:revisionPtr revIDLastSave="0" documentId="8_{E4BC32A1-9BB9-47DD-8592-4FA2DDF2ABF0}" xr6:coauthVersionLast="36" xr6:coauthVersionMax="36" xr10:uidLastSave="{00000000-0000-0000-0000-000000000000}"/>
  <bookViews>
    <workbookView xWindow="0" yWindow="0" windowWidth="19200" windowHeight="11385" xr2:uid="{00000000-000D-0000-FFFF-FFFF00000000}"/>
  </bookViews>
  <sheets>
    <sheet name="Hoja1" sheetId="1" r:id="rId1"/>
    <sheet name="Hoja3" sheetId="3" state="hidden" r:id="rId2"/>
  </sheets>
  <calcPr calcId="191029"/>
</workbook>
</file>

<file path=xl/calcChain.xml><?xml version="1.0" encoding="utf-8"?>
<calcChain xmlns="http://schemas.openxmlformats.org/spreadsheetml/2006/main">
  <c r="U9" i="1" l="1"/>
  <c r="P9" i="1"/>
  <c r="U10" i="1" l="1"/>
  <c r="R10" i="1"/>
  <c r="P10" i="1"/>
  <c r="P37" i="1" s="1"/>
  <c r="T9" i="1"/>
  <c r="S9" i="1"/>
  <c r="R9" i="1"/>
  <c r="O9" i="1"/>
  <c r="O10" i="1" s="1"/>
  <c r="O37" i="1" s="1"/>
  <c r="N9" i="1"/>
  <c r="N10" i="1" s="1"/>
  <c r="N37" i="1" s="1"/>
  <c r="T10" i="1" l="1"/>
  <c r="S10" i="1"/>
  <c r="I9" i="1"/>
  <c r="Q9" i="1"/>
  <c r="Q10" i="1" s="1"/>
  <c r="C9" i="1"/>
  <c r="J9" i="1" l="1"/>
  <c r="H9" i="1"/>
  <c r="H10" i="1" s="1"/>
  <c r="G9" i="1"/>
  <c r="G10" i="1" s="1"/>
  <c r="F9" i="1"/>
  <c r="F10" i="1" s="1"/>
  <c r="E9" i="1"/>
  <c r="E10" i="1" s="1"/>
  <c r="D9" i="1"/>
  <c r="D10" i="1" s="1"/>
  <c r="J10" i="1" l="1"/>
  <c r="I10" i="1"/>
  <c r="C10" i="1"/>
  <c r="J20" i="1"/>
  <c r="J21" i="1" s="1"/>
  <c r="I20" i="1"/>
  <c r="H20" i="1"/>
  <c r="G20" i="1"/>
  <c r="F20" i="1"/>
  <c r="F21" i="1" s="1"/>
  <c r="E20" i="1"/>
  <c r="D20" i="1"/>
  <c r="C20" i="1"/>
  <c r="C21" i="1" s="1"/>
  <c r="D21" i="1" l="1"/>
  <c r="G21" i="1"/>
  <c r="H21" i="1"/>
  <c r="E21" i="1"/>
  <c r="I21" i="1"/>
  <c r="J30" i="1"/>
  <c r="J31" i="1" s="1"/>
  <c r="I30" i="1"/>
  <c r="I31" i="1" s="1"/>
  <c r="H30" i="1"/>
  <c r="G30" i="1"/>
  <c r="F30" i="1"/>
  <c r="F31" i="1" s="1"/>
  <c r="E30" i="1"/>
  <c r="E31" i="1" s="1"/>
  <c r="P34" i="1" s="1"/>
  <c r="D30" i="1"/>
  <c r="C30" i="1"/>
  <c r="C31" i="1" l="1"/>
  <c r="N34" i="1" s="1"/>
  <c r="G31" i="1"/>
  <c r="D31" i="1"/>
  <c r="O34" i="1" s="1"/>
  <c r="H31" i="1"/>
  <c r="J151" i="1"/>
  <c r="J152" i="1" s="1"/>
  <c r="I151" i="1"/>
  <c r="H151" i="1"/>
  <c r="G151" i="1"/>
  <c r="F151" i="1"/>
  <c r="F152" i="1" s="1"/>
  <c r="E151" i="1"/>
  <c r="D151" i="1"/>
  <c r="C151" i="1"/>
  <c r="J141" i="1"/>
  <c r="J142" i="1" s="1"/>
  <c r="I141" i="1"/>
  <c r="H141" i="1"/>
  <c r="G141" i="1"/>
  <c r="F141" i="1"/>
  <c r="F142" i="1" s="1"/>
  <c r="E141" i="1"/>
  <c r="D141" i="1"/>
  <c r="C141" i="1"/>
  <c r="J131" i="1"/>
  <c r="J132" i="1" s="1"/>
  <c r="I131" i="1"/>
  <c r="H131" i="1"/>
  <c r="G131" i="1"/>
  <c r="F131" i="1"/>
  <c r="F132" i="1" s="1"/>
  <c r="E131" i="1"/>
  <c r="D131" i="1"/>
  <c r="C131" i="1"/>
  <c r="J121" i="1"/>
  <c r="J122" i="1" s="1"/>
  <c r="I121" i="1"/>
  <c r="H121" i="1"/>
  <c r="G121" i="1"/>
  <c r="F121" i="1"/>
  <c r="F122" i="1" s="1"/>
  <c r="E121" i="1"/>
  <c r="D121" i="1"/>
  <c r="C121" i="1"/>
  <c r="J111" i="1"/>
  <c r="J112" i="1" s="1"/>
  <c r="I111" i="1"/>
  <c r="H111" i="1"/>
  <c r="G111" i="1"/>
  <c r="F111" i="1"/>
  <c r="F112" i="1" s="1"/>
  <c r="E111" i="1"/>
  <c r="D111" i="1"/>
  <c r="C111" i="1"/>
  <c r="I101" i="1"/>
  <c r="H101" i="1"/>
  <c r="G101" i="1"/>
  <c r="F101" i="1"/>
  <c r="E101" i="1"/>
  <c r="D101" i="1"/>
  <c r="C101" i="1"/>
  <c r="J101" i="1"/>
  <c r="J102" i="1" s="1"/>
  <c r="D88" i="1"/>
  <c r="J88" i="1" s="1"/>
  <c r="J91" i="1" s="1"/>
  <c r="J92" i="1" s="1"/>
  <c r="I91" i="1"/>
  <c r="H91" i="1"/>
  <c r="G91" i="1"/>
  <c r="F91" i="1"/>
  <c r="E91" i="1"/>
  <c r="C91" i="1"/>
  <c r="D78" i="1"/>
  <c r="J78" i="1" s="1"/>
  <c r="J81" i="1" s="1"/>
  <c r="J82" i="1" s="1"/>
  <c r="I81" i="1"/>
  <c r="H81" i="1"/>
  <c r="G81" i="1"/>
  <c r="F81" i="1"/>
  <c r="E81" i="1"/>
  <c r="C81" i="1"/>
  <c r="D68" i="1"/>
  <c r="J68" i="1" s="1"/>
  <c r="J71" i="1" s="1"/>
  <c r="J72" i="1" s="1"/>
  <c r="I71" i="1"/>
  <c r="H71" i="1"/>
  <c r="G71" i="1"/>
  <c r="F71" i="1"/>
  <c r="E71" i="1"/>
  <c r="C71" i="1"/>
  <c r="D58" i="1"/>
  <c r="D61" i="1" s="1"/>
  <c r="I61" i="1"/>
  <c r="H61" i="1"/>
  <c r="G61" i="1"/>
  <c r="F61" i="1"/>
  <c r="E61" i="1"/>
  <c r="C61" i="1"/>
  <c r="D71" i="1" l="1"/>
  <c r="D81" i="1"/>
  <c r="D112" i="1"/>
  <c r="O26" i="1" s="1"/>
  <c r="H112" i="1"/>
  <c r="D122" i="1"/>
  <c r="O25" i="1" s="1"/>
  <c r="H122" i="1"/>
  <c r="D132" i="1"/>
  <c r="O24" i="1" s="1"/>
  <c r="H132" i="1"/>
  <c r="D142" i="1"/>
  <c r="O23" i="1" s="1"/>
  <c r="H142" i="1"/>
  <c r="D152" i="1"/>
  <c r="O22" i="1" s="1"/>
  <c r="H152" i="1"/>
  <c r="C82" i="1"/>
  <c r="N29" i="1" s="1"/>
  <c r="F82" i="1"/>
  <c r="H82" i="1"/>
  <c r="D91" i="1"/>
  <c r="D92" i="1" s="1"/>
  <c r="O28" i="1" s="1"/>
  <c r="C72" i="1"/>
  <c r="N30" i="1" s="1"/>
  <c r="F72" i="1"/>
  <c r="H72" i="1"/>
  <c r="C92" i="1"/>
  <c r="N28" i="1" s="1"/>
  <c r="F92" i="1"/>
  <c r="H92" i="1"/>
  <c r="J58" i="1"/>
  <c r="J61" i="1" s="1"/>
  <c r="J62" i="1" s="1"/>
  <c r="C152" i="1"/>
  <c r="N22" i="1" s="1"/>
  <c r="E152" i="1"/>
  <c r="P22" i="1" s="1"/>
  <c r="G152" i="1"/>
  <c r="I152" i="1"/>
  <c r="C142" i="1"/>
  <c r="N23" i="1" s="1"/>
  <c r="E142" i="1"/>
  <c r="P23" i="1" s="1"/>
  <c r="G142" i="1"/>
  <c r="I142" i="1"/>
  <c r="C132" i="1"/>
  <c r="N24" i="1" s="1"/>
  <c r="E132" i="1"/>
  <c r="P24" i="1" s="1"/>
  <c r="G132" i="1"/>
  <c r="I132" i="1"/>
  <c r="C122" i="1"/>
  <c r="N25" i="1" s="1"/>
  <c r="E122" i="1"/>
  <c r="P25" i="1" s="1"/>
  <c r="G122" i="1"/>
  <c r="I122" i="1"/>
  <c r="C112" i="1"/>
  <c r="N26" i="1" s="1"/>
  <c r="E112" i="1"/>
  <c r="P26" i="1" s="1"/>
  <c r="G112" i="1"/>
  <c r="I112" i="1"/>
  <c r="C102" i="1"/>
  <c r="N27" i="1" s="1"/>
  <c r="E102" i="1"/>
  <c r="P27" i="1" s="1"/>
  <c r="G102" i="1"/>
  <c r="I102" i="1"/>
  <c r="D102" i="1"/>
  <c r="O27" i="1" s="1"/>
  <c r="F102" i="1"/>
  <c r="H102" i="1"/>
  <c r="F62" i="1"/>
  <c r="D62" i="1"/>
  <c r="O31" i="1" s="1"/>
  <c r="E92" i="1"/>
  <c r="P28" i="1" s="1"/>
  <c r="G92" i="1"/>
  <c r="I92" i="1"/>
  <c r="D82" i="1"/>
  <c r="O29" i="1" s="1"/>
  <c r="E82" i="1"/>
  <c r="P29" i="1" s="1"/>
  <c r="G82" i="1"/>
  <c r="I82" i="1"/>
  <c r="D72" i="1"/>
  <c r="O30" i="1" s="1"/>
  <c r="E72" i="1"/>
  <c r="P30" i="1" s="1"/>
  <c r="G72" i="1"/>
  <c r="I72" i="1"/>
  <c r="C62" i="1"/>
  <c r="N31" i="1" s="1"/>
  <c r="E62" i="1"/>
  <c r="P31" i="1" s="1"/>
  <c r="G62" i="1"/>
  <c r="I62" i="1"/>
  <c r="H62" i="1" l="1"/>
  <c r="J51" i="1"/>
  <c r="J52" i="1" s="1"/>
  <c r="I51" i="1"/>
  <c r="H51" i="1"/>
  <c r="G51" i="1"/>
  <c r="F51" i="1"/>
  <c r="F52" i="1" s="1"/>
  <c r="E51" i="1"/>
  <c r="D51" i="1"/>
  <c r="C51" i="1"/>
  <c r="D41" i="1"/>
  <c r="E41" i="1"/>
  <c r="F41" i="1"/>
  <c r="G41" i="1"/>
  <c r="H41" i="1"/>
  <c r="I41" i="1"/>
  <c r="J41" i="1"/>
  <c r="J42" i="1" s="1"/>
  <c r="C41" i="1"/>
  <c r="D52" i="1" l="1"/>
  <c r="O32" i="1" s="1"/>
  <c r="H52" i="1"/>
  <c r="H42" i="1"/>
  <c r="D42" i="1"/>
  <c r="O33" i="1" s="1"/>
  <c r="F42" i="1"/>
  <c r="C52" i="1"/>
  <c r="N32" i="1" s="1"/>
  <c r="E52" i="1"/>
  <c r="P32" i="1" s="1"/>
  <c r="G52" i="1"/>
  <c r="I52" i="1"/>
  <c r="E42" i="1"/>
  <c r="P33" i="1" s="1"/>
  <c r="C42" i="1"/>
  <c r="N33" i="1" s="1"/>
  <c r="I42" i="1"/>
  <c r="G42" i="1"/>
</calcChain>
</file>

<file path=xl/sharedStrings.xml><?xml version="1.0" encoding="utf-8"?>
<sst xmlns="http://schemas.openxmlformats.org/spreadsheetml/2006/main" count="289" uniqueCount="21">
  <si>
    <t>DEPT</t>
  </si>
  <si>
    <t>NODEPT</t>
  </si>
  <si>
    <t>Valencià</t>
  </si>
  <si>
    <t>Castellà</t>
  </si>
  <si>
    <t>Anglés</t>
  </si>
  <si>
    <t>Francés</t>
  </si>
  <si>
    <t>Italià</t>
  </si>
  <si>
    <t>Alemany</t>
  </si>
  <si>
    <t>Indistint</t>
  </si>
  <si>
    <t>TOTALS</t>
  </si>
  <si>
    <t>LINGÜÍSTICA APLICADA</t>
  </si>
  <si>
    <t>Z</t>
  </si>
  <si>
    <t>U</t>
  </si>
  <si>
    <t>Universit.</t>
  </si>
  <si>
    <t>X</t>
  </si>
  <si>
    <t>Uni.Master</t>
  </si>
  <si>
    <t>Totals grau-DLA</t>
  </si>
  <si>
    <t>Y</t>
  </si>
  <si>
    <t>DOCTORAT</t>
  </si>
  <si>
    <t>Anglès</t>
  </si>
  <si>
    <t>Francès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</si>
</sst>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2" borderId="1" applyNumberFormat="0" applyAlignment="0" applyProtection="0"/>
    <xf numFmtId="0" fontId="4" fillId="3" borderId="2" applyNumberFormat="0" applyAlignment="0" applyProtection="0"/>
    <xf numFmtId="0" fontId="5" fillId="4" borderId="3" applyNumberFormat="0" applyAlignment="0" applyProtection="0"/>
    <xf numFmtId="0" fontId="10" fillId="6" borderId="0" applyNumberFormat="0" applyBorder="0" applyAlignment="0" applyProtection="0"/>
    <xf numFmtId="0" fontId="9" fillId="0" borderId="9" applyNumberFormat="0" applyFill="0" applyAlignment="0" applyProtection="0"/>
  </cellStyleXfs>
  <cellXfs count="32">
    <xf numFmtId="0" fontId="0" fillId="0" borderId="0" xfId="0"/>
    <xf numFmtId="164" fontId="0" fillId="0" borderId="0" xfId="1" applyNumberFormat="1" applyFont="1"/>
    <xf numFmtId="0" fontId="2" fillId="0" borderId="0" xfId="0" applyFont="1"/>
    <xf numFmtId="164" fontId="2" fillId="0" borderId="0" xfId="1" applyNumberFormat="1" applyFont="1"/>
    <xf numFmtId="164" fontId="0" fillId="0" borderId="0" xfId="0" applyNumberFormat="1"/>
    <xf numFmtId="0" fontId="0" fillId="0" borderId="0" xfId="0" applyAlignment="1">
      <alignment horizontal="center"/>
    </xf>
    <xf numFmtId="0" fontId="4" fillId="3" borderId="2" xfId="3" applyAlignment="1">
      <alignment horizontal="center"/>
    </xf>
    <xf numFmtId="0" fontId="5" fillId="4" borderId="3" xfId="4" applyAlignment="1">
      <alignment horizontal="center"/>
    </xf>
    <xf numFmtId="0" fontId="3" fillId="2" borderId="1" xfId="2" applyAlignment="1">
      <alignment horizontal="center"/>
    </xf>
    <xf numFmtId="164" fontId="4" fillId="3" borderId="2" xfId="3" applyNumberFormat="1" applyAlignment="1">
      <alignment horizontal="center"/>
    </xf>
    <xf numFmtId="0" fontId="4" fillId="5" borderId="2" xfId="3" applyFill="1" applyAlignment="1">
      <alignment horizontal="center"/>
    </xf>
    <xf numFmtId="0" fontId="0" fillId="5" borderId="0" xfId="0" applyFill="1"/>
    <xf numFmtId="0" fontId="6" fillId="0" borderId="0" xfId="0" applyFont="1" applyFill="1" applyBorder="1"/>
    <xf numFmtId="164" fontId="0" fillId="5" borderId="0" xfId="1" applyNumberFormat="1" applyFont="1" applyFill="1"/>
    <xf numFmtId="0" fontId="7" fillId="3" borderId="2" xfId="3" applyFont="1" applyAlignment="1">
      <alignment horizontal="center"/>
    </xf>
    <xf numFmtId="0" fontId="8" fillId="0" borderId="0" xfId="0" applyFont="1"/>
    <xf numFmtId="0" fontId="8" fillId="3" borderId="2" xfId="3" applyFont="1" applyAlignment="1">
      <alignment horizontal="center"/>
    </xf>
    <xf numFmtId="164" fontId="7" fillId="3" borderId="2" xfId="3" applyNumberFormat="1" applyFont="1" applyAlignment="1">
      <alignment horizontal="center"/>
    </xf>
    <xf numFmtId="0" fontId="7" fillId="5" borderId="5" xfId="3" applyFont="1" applyFill="1" applyBorder="1" applyAlignment="1">
      <alignment horizontal="center"/>
    </xf>
    <xf numFmtId="0" fontId="7" fillId="3" borderId="5" xfId="3" applyFont="1" applyBorder="1" applyAlignment="1">
      <alignment horizontal="center"/>
    </xf>
    <xf numFmtId="0" fontId="4" fillId="3" borderId="6" xfId="3" applyBorder="1" applyAlignment="1">
      <alignment horizontal="center"/>
    </xf>
    <xf numFmtId="0" fontId="7" fillId="3" borderId="7" xfId="3" applyFont="1" applyBorder="1" applyAlignment="1">
      <alignment horizontal="center"/>
    </xf>
    <xf numFmtId="0" fontId="0" fillId="0" borderId="4" xfId="0" applyBorder="1"/>
    <xf numFmtId="0" fontId="4" fillId="3" borderId="5" xfId="3" applyBorder="1" applyAlignment="1">
      <alignment horizontal="center"/>
    </xf>
    <xf numFmtId="0" fontId="3" fillId="2" borderId="8" xfId="2" applyBorder="1" applyAlignment="1">
      <alignment horizontal="center"/>
    </xf>
    <xf numFmtId="0" fontId="4" fillId="5" borderId="5" xfId="3" applyFill="1" applyBorder="1" applyAlignment="1">
      <alignment horizontal="center"/>
    </xf>
    <xf numFmtId="0" fontId="4" fillId="3" borderId="4" xfId="3" applyBorder="1" applyAlignment="1">
      <alignment horizontal="center"/>
    </xf>
    <xf numFmtId="0" fontId="7" fillId="5" borderId="4" xfId="3" applyFont="1" applyFill="1" applyBorder="1" applyAlignment="1">
      <alignment horizontal="center"/>
    </xf>
    <xf numFmtId="0" fontId="7" fillId="3" borderId="4" xfId="3" applyFont="1" applyBorder="1" applyAlignment="1">
      <alignment horizontal="center"/>
    </xf>
    <xf numFmtId="164" fontId="7" fillId="3" borderId="4" xfId="3" applyNumberFormat="1" applyFont="1" applyBorder="1" applyAlignment="1">
      <alignment horizontal="center"/>
    </xf>
    <xf numFmtId="0" fontId="9" fillId="5" borderId="0" xfId="0" applyFont="1" applyFill="1"/>
    <xf numFmtId="0" fontId="0" fillId="0" borderId="0" xfId="0"/>
  </cellXfs>
  <cellStyles count="7">
    <cellStyle name="Celda de comprobación" xfId="4" builtinId="23"/>
    <cellStyle name="Entrada" xfId="2" builtinId="20" customBuiltin="1"/>
    <cellStyle name="Neutral" xfId="5" builtinId="28" customBuiltin="1"/>
    <cellStyle name="Normal" xfId="0" builtinId="0"/>
    <cellStyle name="Porcentaje" xfId="1" builtinId="5"/>
    <cellStyle name="Salida" xfId="3" builtinId="21"/>
    <cellStyle name="Total" xfId="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/>
              <a:t>Docència en valencià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%Doncencia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Hoja1!$M$23:$M$37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Hoja1!$N$23:$N$37</c:f>
              <c:numCache>
                <c:formatCode>0.0%</c:formatCode>
                <c:ptCount val="15"/>
                <c:pt idx="0">
                  <c:v>8.1993383788972959E-2</c:v>
                </c:pt>
                <c:pt idx="1">
                  <c:v>8.0881104517539687E-2</c:v>
                </c:pt>
                <c:pt idx="2">
                  <c:v>8.0606004671333678E-2</c:v>
                </c:pt>
                <c:pt idx="3">
                  <c:v>7.5278968761023524E-2</c:v>
                </c:pt>
                <c:pt idx="4">
                  <c:v>7.7207065735119554E-2</c:v>
                </c:pt>
                <c:pt idx="5">
                  <c:v>7.3779961544665762E-2</c:v>
                </c:pt>
                <c:pt idx="6">
                  <c:v>7.4228404734377043E-2</c:v>
                </c:pt>
                <c:pt idx="7">
                  <c:v>7.7423339644892758E-2</c:v>
                </c:pt>
                <c:pt idx="8">
                  <c:v>6.6307430687071844E-2</c:v>
                </c:pt>
                <c:pt idx="9">
                  <c:v>6.1414466335620872E-2</c:v>
                </c:pt>
                <c:pt idx="10">
                  <c:v>5.1403072473537016E-2</c:v>
                </c:pt>
                <c:pt idx="11">
                  <c:v>4.8224326567485661E-2</c:v>
                </c:pt>
                <c:pt idx="12">
                  <c:v>0.04</c:v>
                </c:pt>
                <c:pt idx="13">
                  <c:v>4.3999999999999997E-2</c:v>
                </c:pt>
                <c:pt idx="14">
                  <c:v>6.537610093584495E-2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B9-411E-8AF9-C1BA5AED5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283968"/>
        <c:axId val="65285504"/>
      </c:barChart>
      <c:catAx>
        <c:axId val="6528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5285504"/>
        <c:crosses val="autoZero"/>
        <c:auto val="1"/>
        <c:lblAlgn val="ctr"/>
        <c:lblOffset val="100"/>
        <c:noMultiLvlLbl val="0"/>
      </c:catAx>
      <c:valAx>
        <c:axId val="65285504"/>
        <c:scaling>
          <c:orientation val="minMax"/>
          <c:max val="0.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652839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/>
              <a:t>Docència en anglès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%Docencia Angles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Hoja1!$M$23:$M$37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Hoja1!$P$23:$P$37</c:f>
              <c:numCache>
                <c:formatCode>0.0%</c:formatCode>
                <c:ptCount val="15"/>
                <c:pt idx="0">
                  <c:v>4.3598032429180743E-3</c:v>
                </c:pt>
                <c:pt idx="1">
                  <c:v>5.7367349812200508E-3</c:v>
                </c:pt>
                <c:pt idx="2">
                  <c:v>5.8512322763335928E-3</c:v>
                </c:pt>
                <c:pt idx="3">
                  <c:v>7.730723244556972E-3</c:v>
                </c:pt>
                <c:pt idx="4">
                  <c:v>1.3822513706419924E-2</c:v>
                </c:pt>
                <c:pt idx="5">
                  <c:v>1.3125208260478962E-2</c:v>
                </c:pt>
                <c:pt idx="6">
                  <c:v>1.4985728363525817E-2</c:v>
                </c:pt>
                <c:pt idx="7">
                  <c:v>1.5404957951889319E-2</c:v>
                </c:pt>
                <c:pt idx="8">
                  <c:v>1.6732031112564601E-2</c:v>
                </c:pt>
                <c:pt idx="9">
                  <c:v>1.8385167018745759E-2</c:v>
                </c:pt>
                <c:pt idx="10">
                  <c:v>2.1697932712472914E-2</c:v>
                </c:pt>
                <c:pt idx="11">
                  <c:v>2.6781542186046718E-2</c:v>
                </c:pt>
                <c:pt idx="12">
                  <c:v>2.9000000000000001E-2</c:v>
                </c:pt>
                <c:pt idx="13">
                  <c:v>0.04</c:v>
                </c:pt>
                <c:pt idx="14">
                  <c:v>6.5782639414988187E-2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DF-44B8-90E2-1E5F2DCD9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314176"/>
        <c:axId val="65324160"/>
      </c:barChart>
      <c:catAx>
        <c:axId val="65314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5324160"/>
        <c:crosses val="autoZero"/>
        <c:auto val="1"/>
        <c:lblAlgn val="ctr"/>
        <c:lblOffset val="100"/>
        <c:noMultiLvlLbl val="0"/>
      </c:catAx>
      <c:valAx>
        <c:axId val="65324160"/>
        <c:scaling>
          <c:orientation val="minMax"/>
          <c:max val="0.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653141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381000</xdr:colOff>
      <xdr:row>37</xdr:row>
      <xdr:rowOff>138112</xdr:rowOff>
    </xdr:from>
    <xdr:to>
      <xdr:col>17</xdr:col>
      <xdr:colOff>381000</xdr:colOff>
      <xdr:row>52</xdr:row>
      <xdr:rowOff>23812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380999</xdr:colOff>
      <xdr:row>52</xdr:row>
      <xdr:rowOff>142875</xdr:rowOff>
    </xdr:from>
    <xdr:to>
      <xdr:col>17</xdr:col>
      <xdr:colOff>314325</xdr:colOff>
      <xdr:row>67</xdr:row>
      <xdr:rowOff>28575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52"/>
  <sheetViews>
    <sheetView tabSelected="1" topLeftCell="D10" zoomScale="60" zoomScaleNormal="60" workbookViewId="0">
      <selection activeCell="U7" sqref="U7"/>
    </sheetView>
  </sheetViews>
  <sheetFormatPr baseColWidth="10" defaultColWidth="11.42578125" defaultRowHeight="15" x14ac:dyDescent="0.25"/>
  <cols>
    <col min="2" max="2" width="30.42578125" customWidth="1"/>
    <col min="13" max="13" width="32" customWidth="1"/>
    <col min="22" max="22" width="20.42578125" customWidth="1"/>
  </cols>
  <sheetData>
    <row r="1" spans="1:22" ht="15.75" thickBot="1" x14ac:dyDescent="0.3"/>
    <row r="2" spans="1:22" ht="16.5" thickTop="1" thickBot="1" x14ac:dyDescent="0.3">
      <c r="A2" s="7">
        <v>2014</v>
      </c>
      <c r="B2" s="5"/>
      <c r="C2" s="5"/>
      <c r="D2" s="5"/>
      <c r="E2" s="5"/>
      <c r="F2" s="5"/>
      <c r="G2" s="5"/>
      <c r="H2" s="5"/>
      <c r="I2" s="5"/>
      <c r="J2" s="5"/>
      <c r="L2" s="7">
        <v>2015</v>
      </c>
      <c r="M2" s="5"/>
      <c r="N2" s="5"/>
      <c r="O2" s="5"/>
      <c r="P2" s="5"/>
      <c r="Q2" s="5"/>
      <c r="R2" s="5"/>
      <c r="S2" s="5"/>
      <c r="T2" s="5"/>
      <c r="U2" s="5"/>
    </row>
    <row r="3" spans="1:22" ht="15.75" thickTop="1" x14ac:dyDescent="0.25">
      <c r="A3" s="8" t="s">
        <v>0</v>
      </c>
      <c r="B3" s="8" t="s">
        <v>1</v>
      </c>
      <c r="C3" s="8" t="s">
        <v>2</v>
      </c>
      <c r="D3" s="8" t="s">
        <v>3</v>
      </c>
      <c r="E3" s="8" t="s">
        <v>19</v>
      </c>
      <c r="F3" s="8" t="s">
        <v>20</v>
      </c>
      <c r="G3" s="8" t="s">
        <v>6</v>
      </c>
      <c r="H3" s="8" t="s">
        <v>7</v>
      </c>
      <c r="I3" s="8" t="s">
        <v>8</v>
      </c>
      <c r="J3" s="8" t="s">
        <v>9</v>
      </c>
      <c r="L3" s="8" t="s">
        <v>0</v>
      </c>
      <c r="M3" s="24" t="s">
        <v>1</v>
      </c>
      <c r="N3" s="24" t="s">
        <v>2</v>
      </c>
      <c r="O3" s="24" t="s">
        <v>3</v>
      </c>
      <c r="P3" s="24" t="s">
        <v>19</v>
      </c>
      <c r="Q3" s="24" t="s">
        <v>20</v>
      </c>
      <c r="R3" s="24" t="s">
        <v>6</v>
      </c>
      <c r="S3" s="24" t="s">
        <v>7</v>
      </c>
      <c r="T3" s="24" t="s">
        <v>8</v>
      </c>
      <c r="U3" s="24" t="s">
        <v>9</v>
      </c>
    </row>
    <row r="4" spans="1:22" x14ac:dyDescent="0.25">
      <c r="A4" s="6">
        <v>13</v>
      </c>
      <c r="B4" s="6" t="s">
        <v>10</v>
      </c>
      <c r="C4" s="15">
        <v>265.41000000000003</v>
      </c>
      <c r="D4" s="16">
        <v>227.75</v>
      </c>
      <c r="E4" s="16">
        <v>853.9</v>
      </c>
      <c r="F4" s="16">
        <v>325.8</v>
      </c>
      <c r="G4" s="16">
        <v>9</v>
      </c>
      <c r="H4" s="16">
        <v>315.75</v>
      </c>
      <c r="I4" s="16">
        <v>0</v>
      </c>
      <c r="J4" s="15">
        <v>1997.61</v>
      </c>
      <c r="L4" s="23">
        <v>13</v>
      </c>
      <c r="M4" s="26" t="s">
        <v>10</v>
      </c>
      <c r="N4" s="22">
        <v>147.75</v>
      </c>
      <c r="O4" s="22">
        <v>218</v>
      </c>
      <c r="P4" s="22">
        <v>494.21</v>
      </c>
      <c r="Q4" s="22">
        <v>208.35</v>
      </c>
      <c r="R4" s="22">
        <v>19.5</v>
      </c>
      <c r="S4" s="22">
        <v>150.15</v>
      </c>
      <c r="T4" s="22">
        <v>0</v>
      </c>
      <c r="U4" s="22">
        <v>1237.96</v>
      </c>
    </row>
    <row r="5" spans="1:22" x14ac:dyDescent="0.25">
      <c r="A5" s="6"/>
      <c r="B5" s="6"/>
      <c r="C5" s="20"/>
      <c r="D5" s="20"/>
      <c r="E5" s="20"/>
      <c r="F5" s="20"/>
      <c r="G5" s="20"/>
      <c r="H5" s="20"/>
      <c r="I5" s="20"/>
      <c r="J5" s="20"/>
      <c r="L5" s="23"/>
      <c r="M5" s="26"/>
      <c r="N5" s="26"/>
      <c r="O5" s="26"/>
      <c r="P5" s="26"/>
      <c r="Q5" s="26"/>
      <c r="R5" s="26"/>
      <c r="S5" s="26"/>
      <c r="T5" s="26"/>
      <c r="U5" s="26"/>
    </row>
    <row r="6" spans="1:22" x14ac:dyDescent="0.25">
      <c r="A6" s="10" t="s">
        <v>12</v>
      </c>
      <c r="B6" s="18" t="s">
        <v>13</v>
      </c>
      <c r="C6" s="22">
        <v>0</v>
      </c>
      <c r="D6" s="22">
        <v>139.5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139.5</v>
      </c>
      <c r="L6" s="25" t="s">
        <v>12</v>
      </c>
      <c r="M6" s="27" t="s">
        <v>13</v>
      </c>
      <c r="N6" s="22">
        <v>58.5</v>
      </c>
      <c r="O6" s="22">
        <v>115.5</v>
      </c>
      <c r="P6" s="22">
        <v>0</v>
      </c>
      <c r="Q6" s="22"/>
      <c r="R6" s="22"/>
      <c r="S6" s="22"/>
      <c r="T6" s="22"/>
      <c r="U6" s="22">
        <v>376.4</v>
      </c>
      <c r="V6" s="30"/>
    </row>
    <row r="7" spans="1:22" x14ac:dyDescent="0.25">
      <c r="A7" s="10" t="s">
        <v>14</v>
      </c>
      <c r="B7" s="18" t="s">
        <v>15</v>
      </c>
      <c r="C7" s="22">
        <v>19.3</v>
      </c>
      <c r="D7" s="22">
        <v>2342.67</v>
      </c>
      <c r="E7" s="22">
        <v>123.2</v>
      </c>
      <c r="F7" s="22">
        <v>0</v>
      </c>
      <c r="G7" s="22">
        <v>0</v>
      </c>
      <c r="H7" s="22">
        <v>0</v>
      </c>
      <c r="I7" s="22">
        <v>0</v>
      </c>
      <c r="J7" s="22">
        <v>2489.17</v>
      </c>
      <c r="L7" s="25" t="s">
        <v>14</v>
      </c>
      <c r="M7" s="27" t="s">
        <v>15</v>
      </c>
      <c r="N7" s="22">
        <v>0</v>
      </c>
      <c r="O7" s="22">
        <v>2062.23</v>
      </c>
      <c r="P7" s="22">
        <v>87</v>
      </c>
      <c r="Q7" s="22"/>
      <c r="R7" s="22"/>
      <c r="S7" s="22"/>
      <c r="T7" s="22"/>
      <c r="U7" s="22">
        <v>2149.23</v>
      </c>
      <c r="V7" s="30"/>
    </row>
    <row r="8" spans="1:22" x14ac:dyDescent="0.25">
      <c r="A8" s="6" t="s">
        <v>11</v>
      </c>
      <c r="B8" s="19" t="s">
        <v>9</v>
      </c>
      <c r="C8" s="22">
        <v>1742.77</v>
      </c>
      <c r="D8" s="22">
        <v>32969.106</v>
      </c>
      <c r="E8" s="22">
        <v>2283.36</v>
      </c>
      <c r="F8" s="22">
        <v>325.8</v>
      </c>
      <c r="G8" s="22">
        <v>9</v>
      </c>
      <c r="H8" s="22">
        <v>315.75</v>
      </c>
      <c r="I8" s="22">
        <v>17.850000000000001</v>
      </c>
      <c r="J8" s="22">
        <v>37675.135999999999</v>
      </c>
      <c r="L8" s="23" t="s">
        <v>11</v>
      </c>
      <c r="M8" s="28" t="s">
        <v>9</v>
      </c>
      <c r="N8" s="31">
        <v>1981.61</v>
      </c>
      <c r="O8" s="31">
        <v>26173.986000000001</v>
      </c>
      <c r="P8" s="31">
        <v>2367.61</v>
      </c>
      <c r="Q8">
        <v>208.35</v>
      </c>
      <c r="R8">
        <v>19.5</v>
      </c>
      <c r="S8">
        <v>150.15</v>
      </c>
      <c r="T8">
        <v>0</v>
      </c>
      <c r="U8">
        <v>30919.690999999999</v>
      </c>
    </row>
    <row r="9" spans="1:22" x14ac:dyDescent="0.25">
      <c r="A9" s="6"/>
      <c r="B9" s="14" t="s">
        <v>16</v>
      </c>
      <c r="C9" s="21">
        <f>+C8-C7-C6-C4</f>
        <v>1458.06</v>
      </c>
      <c r="D9" s="21">
        <f t="shared" ref="D9:J9" si="0">+D8-D7-D6-D4</f>
        <v>30259.186000000002</v>
      </c>
      <c r="E9" s="21">
        <f t="shared" si="0"/>
        <v>1306.2600000000002</v>
      </c>
      <c r="F9" s="21">
        <f t="shared" si="0"/>
        <v>0</v>
      </c>
      <c r="G9" s="21">
        <f t="shared" si="0"/>
        <v>0</v>
      </c>
      <c r="H9" s="21">
        <f t="shared" si="0"/>
        <v>0</v>
      </c>
      <c r="I9" s="21">
        <f>+I8-I7-I6-I4</f>
        <v>17.850000000000001</v>
      </c>
      <c r="J9" s="21">
        <f t="shared" si="0"/>
        <v>33048.856</v>
      </c>
      <c r="L9" s="23"/>
      <c r="M9" s="28" t="s">
        <v>16</v>
      </c>
      <c r="N9" s="28">
        <f>+N8-N7-N6-N4</f>
        <v>1775.36</v>
      </c>
      <c r="O9" s="28">
        <f>+O8-O7-O6-O4</f>
        <v>23778.256000000001</v>
      </c>
      <c r="P9" s="28">
        <f>+P8-P7-P6-P4</f>
        <v>1786.4</v>
      </c>
      <c r="Q9" s="28">
        <f t="shared" ref="Q9" si="1">+Q8-Q7-Q6-Q4</f>
        <v>0</v>
      </c>
      <c r="R9" s="28">
        <f>+R8-R7-R6-R4</f>
        <v>0</v>
      </c>
      <c r="S9" s="28">
        <f>+S8-S7-S6-S4</f>
        <v>0</v>
      </c>
      <c r="T9" s="28">
        <f>+T8-T7-T6-T4</f>
        <v>0</v>
      </c>
      <c r="U9" s="28">
        <f>+U8-U7-U6-U4</f>
        <v>27156.100999999999</v>
      </c>
    </row>
    <row r="10" spans="1:22" x14ac:dyDescent="0.25">
      <c r="A10" s="6"/>
      <c r="B10" s="14"/>
      <c r="C10" s="17">
        <f>+C9/$J9</f>
        <v>4.4118319859543696E-2</v>
      </c>
      <c r="D10" s="17">
        <f>+D9/$J9</f>
        <v>0.91558951390026944</v>
      </c>
      <c r="E10" s="17">
        <f>+E9/$J9</f>
        <v>3.9525120022308798E-2</v>
      </c>
      <c r="F10" s="17">
        <f>+F9/$J9</f>
        <v>0</v>
      </c>
      <c r="G10" s="17">
        <f t="shared" ref="G10:H10" si="2">+G9/$J9</f>
        <v>0</v>
      </c>
      <c r="H10" s="17">
        <f t="shared" si="2"/>
        <v>0</v>
      </c>
      <c r="I10" s="17">
        <f>+I9/$J9</f>
        <v>5.401094670266348E-4</v>
      </c>
      <c r="J10" s="14">
        <f>+J9/$J9</f>
        <v>1</v>
      </c>
      <c r="L10" s="23"/>
      <c r="M10" s="28"/>
      <c r="N10" s="29">
        <f>+N9/$U9</f>
        <v>6.537610093584495E-2</v>
      </c>
      <c r="O10" s="29">
        <f>+O9/$U9</f>
        <v>0.87561377091652448</v>
      </c>
      <c r="P10" s="29">
        <f>+P9/$U9</f>
        <v>6.5782639414988187E-2</v>
      </c>
      <c r="Q10" s="29">
        <f t="shared" ref="Q10:T10" si="3">+Q9/$U9</f>
        <v>0</v>
      </c>
      <c r="R10" s="29">
        <f>+R9/$U9</f>
        <v>0</v>
      </c>
      <c r="S10" s="29">
        <f t="shared" si="3"/>
        <v>0</v>
      </c>
      <c r="T10" s="29">
        <f t="shared" si="3"/>
        <v>0</v>
      </c>
      <c r="U10" s="29">
        <f>+U9/$U9</f>
        <v>1</v>
      </c>
    </row>
    <row r="12" spans="1:22" ht="15.75" thickBot="1" x14ac:dyDescent="0.3"/>
    <row r="13" spans="1:22" ht="16.5" thickTop="1" thickBot="1" x14ac:dyDescent="0.3">
      <c r="A13" s="7">
        <v>2013</v>
      </c>
      <c r="B13" s="5"/>
      <c r="C13" s="5"/>
      <c r="D13" s="5"/>
      <c r="E13" s="5"/>
      <c r="F13" s="5"/>
      <c r="G13" s="5"/>
      <c r="H13" s="5"/>
      <c r="I13" s="5"/>
      <c r="J13" s="5"/>
    </row>
    <row r="14" spans="1:22" ht="15.75" thickTop="1" x14ac:dyDescent="0.25">
      <c r="A14" s="8" t="s">
        <v>0</v>
      </c>
      <c r="B14" s="8" t="s">
        <v>1</v>
      </c>
      <c r="C14" s="8" t="s">
        <v>2</v>
      </c>
      <c r="D14" s="8" t="s">
        <v>3</v>
      </c>
      <c r="E14" s="8" t="s">
        <v>19</v>
      </c>
      <c r="F14" s="8" t="s">
        <v>20</v>
      </c>
      <c r="G14" s="8" t="s">
        <v>6</v>
      </c>
      <c r="H14" s="8" t="s">
        <v>7</v>
      </c>
      <c r="I14" s="8" t="s">
        <v>8</v>
      </c>
      <c r="J14" s="8" t="s">
        <v>9</v>
      </c>
    </row>
    <row r="15" spans="1:22" s="11" customFormat="1" x14ac:dyDescent="0.25">
      <c r="A15" s="6">
        <v>13</v>
      </c>
      <c r="B15" s="6" t="s">
        <v>10</v>
      </c>
      <c r="C15">
        <v>190.4</v>
      </c>
      <c r="D15">
        <v>200.25</v>
      </c>
      <c r="E15">
        <v>825.15</v>
      </c>
      <c r="F15">
        <v>279.7</v>
      </c>
      <c r="G15">
        <v>13.5</v>
      </c>
      <c r="H15">
        <v>261.3</v>
      </c>
      <c r="I15" s="6">
        <v>0</v>
      </c>
      <c r="J15" s="6">
        <v>1650.55</v>
      </c>
    </row>
    <row r="16" spans="1:22" s="11" customForma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</row>
    <row r="17" spans="1:16" x14ac:dyDescent="0.25">
      <c r="A17" s="10" t="s">
        <v>12</v>
      </c>
      <c r="B17" s="10" t="s">
        <v>13</v>
      </c>
      <c r="C17" s="10">
        <v>0</v>
      </c>
      <c r="D17">
        <v>121.5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130.5</v>
      </c>
      <c r="L17" s="11"/>
      <c r="M17" s="11"/>
    </row>
    <row r="18" spans="1:16" x14ac:dyDescent="0.25">
      <c r="A18" s="10" t="s">
        <v>14</v>
      </c>
      <c r="B18" s="10" t="s">
        <v>15</v>
      </c>
      <c r="C18">
        <v>46</v>
      </c>
      <c r="D18">
        <v>2460.5500000000002</v>
      </c>
      <c r="E18">
        <v>133</v>
      </c>
      <c r="F18">
        <v>6</v>
      </c>
      <c r="G18" s="10">
        <v>0</v>
      </c>
      <c r="H18">
        <v>3</v>
      </c>
      <c r="I18" s="10">
        <v>361.1</v>
      </c>
      <c r="J18" s="10">
        <v>2957.38</v>
      </c>
    </row>
    <row r="19" spans="1:16" x14ac:dyDescent="0.25">
      <c r="A19" s="6" t="s">
        <v>11</v>
      </c>
      <c r="B19" s="6" t="s">
        <v>9</v>
      </c>
      <c r="C19">
        <v>1666.325</v>
      </c>
      <c r="D19">
        <v>35432.883000000002</v>
      </c>
      <c r="E19">
        <v>2013.3</v>
      </c>
      <c r="F19">
        <v>282.7</v>
      </c>
      <c r="G19">
        <v>13.5</v>
      </c>
      <c r="H19">
        <v>261.3</v>
      </c>
      <c r="I19" s="12">
        <v>0</v>
      </c>
      <c r="J19" s="12">
        <v>40691.550000000003</v>
      </c>
    </row>
    <row r="20" spans="1:16" x14ac:dyDescent="0.25">
      <c r="A20" s="6"/>
      <c r="B20" s="6" t="s">
        <v>16</v>
      </c>
      <c r="C20" s="6">
        <f>+C19-C18-C17-C15</f>
        <v>1429.925</v>
      </c>
      <c r="D20" s="6">
        <f t="shared" ref="D20:J20" si="4">+D19-D18-D17-D15</f>
        <v>32650.582999999999</v>
      </c>
      <c r="E20" s="6">
        <f t="shared" si="4"/>
        <v>1055.1500000000001</v>
      </c>
      <c r="F20" s="6">
        <f t="shared" si="4"/>
        <v>-3</v>
      </c>
      <c r="G20" s="6">
        <f t="shared" si="4"/>
        <v>0</v>
      </c>
      <c r="H20" s="6">
        <f t="shared" si="4"/>
        <v>-3</v>
      </c>
      <c r="I20" s="6">
        <f t="shared" si="4"/>
        <v>-361.1</v>
      </c>
      <c r="J20" s="6">
        <f t="shared" si="4"/>
        <v>35953.120000000003</v>
      </c>
    </row>
    <row r="21" spans="1:16" x14ac:dyDescent="0.25">
      <c r="A21" s="6"/>
      <c r="B21" s="6"/>
      <c r="C21" s="9">
        <f t="shared" ref="C21:J21" si="5">+C20/$J20</f>
        <v>3.9771930780972554E-2</v>
      </c>
      <c r="D21" s="9">
        <f t="shared" si="5"/>
        <v>0.90814324320114626</v>
      </c>
      <c r="E21" s="9">
        <f t="shared" si="5"/>
        <v>2.9347939761556162E-2</v>
      </c>
      <c r="F21" s="9">
        <f t="shared" si="5"/>
        <v>-8.3441993351341968E-5</v>
      </c>
      <c r="G21" s="9">
        <f t="shared" si="5"/>
        <v>0</v>
      </c>
      <c r="H21" s="9">
        <f t="shared" si="5"/>
        <v>-8.3441993351341968E-5</v>
      </c>
      <c r="I21" s="9">
        <f t="shared" si="5"/>
        <v>-1.0043634599723196E-2</v>
      </c>
      <c r="J21" s="6">
        <f t="shared" si="5"/>
        <v>1</v>
      </c>
      <c r="N21" t="s">
        <v>2</v>
      </c>
      <c r="O21" t="s">
        <v>3</v>
      </c>
      <c r="P21" t="s">
        <v>19</v>
      </c>
    </row>
    <row r="22" spans="1:16" ht="15.75" thickBot="1" x14ac:dyDescent="0.3">
      <c r="A22" s="5"/>
      <c r="B22" s="5"/>
      <c r="C22" s="5"/>
      <c r="D22" s="5"/>
      <c r="E22" s="5"/>
      <c r="F22" s="5"/>
      <c r="G22" s="5"/>
      <c r="H22" s="5"/>
      <c r="I22" s="5"/>
      <c r="J22" s="5"/>
      <c r="M22">
        <v>2000</v>
      </c>
      <c r="N22" s="4">
        <f>+C152</f>
        <v>8.062400678586841E-2</v>
      </c>
      <c r="O22" s="4">
        <f>+D152</f>
        <v>0.91880236232303492</v>
      </c>
      <c r="P22" s="4">
        <f>+E152</f>
        <v>5.7363089109673047E-4</v>
      </c>
    </row>
    <row r="23" spans="1:16" ht="16.5" thickTop="1" thickBot="1" x14ac:dyDescent="0.3">
      <c r="A23" s="7">
        <v>2012</v>
      </c>
      <c r="B23" s="5"/>
      <c r="C23" s="5"/>
      <c r="D23" s="5"/>
      <c r="E23" s="5"/>
      <c r="F23" s="5"/>
      <c r="G23" s="5"/>
      <c r="H23" s="5"/>
      <c r="I23" s="5"/>
      <c r="J23" s="5"/>
      <c r="M23">
        <v>2001</v>
      </c>
      <c r="N23" s="1">
        <f>+C142</f>
        <v>8.1993383788972959E-2</v>
      </c>
      <c r="O23" s="1">
        <f>+D142</f>
        <v>0.91364681296810912</v>
      </c>
      <c r="P23" s="1">
        <f>+E142</f>
        <v>4.3598032429180743E-3</v>
      </c>
    </row>
    <row r="24" spans="1:16" ht="15.75" thickTop="1" x14ac:dyDescent="0.25">
      <c r="A24" s="8" t="s">
        <v>0</v>
      </c>
      <c r="B24" s="8" t="s">
        <v>1</v>
      </c>
      <c r="C24" s="8" t="s">
        <v>2</v>
      </c>
      <c r="D24" s="8" t="s">
        <v>3</v>
      </c>
      <c r="E24" s="8" t="s">
        <v>19</v>
      </c>
      <c r="F24" s="8" t="s">
        <v>20</v>
      </c>
      <c r="G24" s="8" t="s">
        <v>6</v>
      </c>
      <c r="H24" s="8" t="s">
        <v>7</v>
      </c>
      <c r="I24" s="8" t="s">
        <v>8</v>
      </c>
      <c r="J24" s="8" t="s">
        <v>9</v>
      </c>
      <c r="M24">
        <v>2002</v>
      </c>
      <c r="N24" s="1">
        <f>+C132</f>
        <v>8.0881104517539687E-2</v>
      </c>
      <c r="O24" s="1">
        <f>+D132</f>
        <v>0.91338216050124021</v>
      </c>
      <c r="P24" s="1">
        <f>+E132</f>
        <v>5.7367349812200508E-3</v>
      </c>
    </row>
    <row r="25" spans="1:16" x14ac:dyDescent="0.25">
      <c r="A25" s="6">
        <v>13</v>
      </c>
      <c r="B25" s="6" t="s">
        <v>10</v>
      </c>
      <c r="C25" s="6">
        <v>164.5</v>
      </c>
      <c r="D25" s="6">
        <v>209.25</v>
      </c>
      <c r="E25" s="6">
        <v>831.5</v>
      </c>
      <c r="F25" s="6">
        <v>216.8</v>
      </c>
      <c r="G25" s="6">
        <v>15</v>
      </c>
      <c r="H25" s="6">
        <v>213.5</v>
      </c>
      <c r="I25" s="6">
        <v>0</v>
      </c>
      <c r="J25" s="6">
        <v>1650.55</v>
      </c>
      <c r="M25">
        <v>2003</v>
      </c>
      <c r="N25" s="1">
        <f>+C122</f>
        <v>8.0606004671333678E-2</v>
      </c>
      <c r="O25" s="1">
        <f>+D122</f>
        <v>0.91354276305233262</v>
      </c>
      <c r="P25" s="1">
        <f>+E122</f>
        <v>5.8512322763335928E-3</v>
      </c>
    </row>
    <row r="26" spans="1:16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M26">
        <v>2004</v>
      </c>
      <c r="N26" s="1">
        <f>+C112</f>
        <v>7.5278968761023524E-2</v>
      </c>
      <c r="O26" s="1">
        <f>+D112</f>
        <v>0.91699030799441961</v>
      </c>
      <c r="P26" s="1">
        <f>+E112</f>
        <v>7.730723244556972E-3</v>
      </c>
    </row>
    <row r="27" spans="1:16" x14ac:dyDescent="0.25">
      <c r="A27" s="10" t="s">
        <v>12</v>
      </c>
      <c r="B27" s="10" t="s">
        <v>13</v>
      </c>
      <c r="C27" s="10">
        <v>0</v>
      </c>
      <c r="D27" s="10">
        <v>130.5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130.5</v>
      </c>
      <c r="M27">
        <v>2005</v>
      </c>
      <c r="N27" s="4">
        <f>+C102</f>
        <v>7.7207065735119554E-2</v>
      </c>
      <c r="O27" s="4">
        <f>+D102</f>
        <v>0.90897042055846033</v>
      </c>
      <c r="P27" s="4">
        <f>+E102</f>
        <v>1.3822513706419924E-2</v>
      </c>
    </row>
    <row r="28" spans="1:16" x14ac:dyDescent="0.25">
      <c r="A28" s="10" t="s">
        <v>14</v>
      </c>
      <c r="B28" s="10" t="s">
        <v>15</v>
      </c>
      <c r="C28" s="10">
        <v>57.95</v>
      </c>
      <c r="D28" s="10">
        <v>2441.13</v>
      </c>
      <c r="E28" s="10">
        <v>91.2</v>
      </c>
      <c r="F28" s="10">
        <v>4</v>
      </c>
      <c r="G28" s="10">
        <v>0</v>
      </c>
      <c r="H28" s="10">
        <v>2</v>
      </c>
      <c r="I28" s="10">
        <v>361.1</v>
      </c>
      <c r="J28" s="10">
        <v>2957.38</v>
      </c>
      <c r="M28">
        <v>2006</v>
      </c>
      <c r="N28" s="4">
        <f>+C92</f>
        <v>7.3779961544665762E-2</v>
      </c>
      <c r="O28" s="4">
        <f>+D92</f>
        <v>0.91328322129949824</v>
      </c>
      <c r="P28" s="4">
        <f>+E92</f>
        <v>1.3125208260478962E-2</v>
      </c>
    </row>
    <row r="29" spans="1:16" x14ac:dyDescent="0.25">
      <c r="A29" s="6" t="s">
        <v>11</v>
      </c>
      <c r="B29" s="6" t="s">
        <v>9</v>
      </c>
      <c r="C29" s="12">
        <v>1956.2650000000001</v>
      </c>
      <c r="D29" s="12">
        <v>36393.154999999999</v>
      </c>
      <c r="E29" s="12">
        <v>1885.5800000000002</v>
      </c>
      <c r="F29" s="12">
        <v>216.79999999999998</v>
      </c>
      <c r="G29" s="12">
        <v>15</v>
      </c>
      <c r="H29" s="12">
        <v>213.5</v>
      </c>
      <c r="I29" s="12">
        <v>0</v>
      </c>
      <c r="J29" s="12">
        <v>40691.550000000003</v>
      </c>
      <c r="M29">
        <v>2007</v>
      </c>
      <c r="N29" s="4">
        <f>+C82</f>
        <v>7.4228404734377043E-2</v>
      </c>
      <c r="O29" s="4">
        <f>+D82</f>
        <v>0.91092821080030528</v>
      </c>
      <c r="P29" s="4">
        <f>+E82</f>
        <v>1.4985728363525817E-2</v>
      </c>
    </row>
    <row r="30" spans="1:16" x14ac:dyDescent="0.25">
      <c r="A30" s="6"/>
      <c r="B30" s="6" t="s">
        <v>16</v>
      </c>
      <c r="C30" s="6">
        <f>+C29-C28-C27-C25</f>
        <v>1733.8150000000001</v>
      </c>
      <c r="D30" s="6">
        <f t="shared" ref="D30:J30" si="6">+D29-D28-D27-D25</f>
        <v>33612.275000000001</v>
      </c>
      <c r="E30" s="6">
        <f t="shared" si="6"/>
        <v>962.88000000000011</v>
      </c>
      <c r="F30" s="6">
        <f t="shared" si="6"/>
        <v>-4.0000000000000284</v>
      </c>
      <c r="G30" s="6">
        <f t="shared" si="6"/>
        <v>0</v>
      </c>
      <c r="H30" s="6">
        <f t="shared" si="6"/>
        <v>-2</v>
      </c>
      <c r="I30" s="6">
        <f t="shared" si="6"/>
        <v>-361.1</v>
      </c>
      <c r="J30" s="6">
        <f t="shared" si="6"/>
        <v>35953.120000000003</v>
      </c>
      <c r="M30">
        <v>2008</v>
      </c>
      <c r="N30" s="4">
        <f>+C72</f>
        <v>7.7423339644892758E-2</v>
      </c>
      <c r="O30" s="4">
        <f>+D72</f>
        <v>0.90731646294033741</v>
      </c>
      <c r="P30" s="4">
        <f>+E72</f>
        <v>1.5404957951889319E-2</v>
      </c>
    </row>
    <row r="31" spans="1:16" x14ac:dyDescent="0.25">
      <c r="A31" s="6"/>
      <c r="B31" s="6"/>
      <c r="C31" s="9">
        <f t="shared" ref="C31:J31" si="7">+C30/$J30</f>
        <v>4.8224326567485661E-2</v>
      </c>
      <c r="D31" s="9">
        <f t="shared" si="7"/>
        <v>0.93489174235782591</v>
      </c>
      <c r="E31" s="9">
        <f t="shared" si="7"/>
        <v>2.6781542186046718E-2</v>
      </c>
      <c r="F31" s="9">
        <f t="shared" si="7"/>
        <v>-1.1125599113512341E-4</v>
      </c>
      <c r="G31" s="9">
        <f t="shared" si="7"/>
        <v>0</v>
      </c>
      <c r="H31" s="9">
        <f t="shared" si="7"/>
        <v>-5.5627995567561307E-5</v>
      </c>
      <c r="I31" s="9">
        <f t="shared" si="7"/>
        <v>-1.0043634599723196E-2</v>
      </c>
      <c r="J31" s="6">
        <f t="shared" si="7"/>
        <v>1</v>
      </c>
      <c r="M31">
        <v>2009</v>
      </c>
      <c r="N31" s="4">
        <f>+C62</f>
        <v>6.6307430687071844E-2</v>
      </c>
      <c r="O31" s="4">
        <f>+D62</f>
        <v>0.91696053820036372</v>
      </c>
      <c r="P31" s="4">
        <f>+E62</f>
        <v>1.6732031112564601E-2</v>
      </c>
    </row>
    <row r="32" spans="1:16" x14ac:dyDescent="0.25">
      <c r="M32">
        <v>2010</v>
      </c>
      <c r="N32" s="4">
        <f>+C52</f>
        <v>6.1414466335620872E-2</v>
      </c>
      <c r="O32" s="4">
        <f>+D52</f>
        <v>0.92020036664563365</v>
      </c>
      <c r="P32" s="4">
        <f>+E52</f>
        <v>1.8385167018745759E-2</v>
      </c>
    </row>
    <row r="33" spans="1:16" x14ac:dyDescent="0.25">
      <c r="A33" s="2">
        <v>2011</v>
      </c>
      <c r="M33">
        <v>2011</v>
      </c>
      <c r="N33" s="1">
        <f>+C42</f>
        <v>5.1403072473537016E-2</v>
      </c>
      <c r="O33" s="1">
        <f>+D42</f>
        <v>0.92700608956837649</v>
      </c>
      <c r="P33" s="1">
        <f>+E42</f>
        <v>2.1697932712472914E-2</v>
      </c>
    </row>
    <row r="34" spans="1:16" x14ac:dyDescent="0.25">
      <c r="A34" t="s">
        <v>0</v>
      </c>
      <c r="B34" t="s">
        <v>1</v>
      </c>
      <c r="C34" t="s">
        <v>2</v>
      </c>
      <c r="D34" t="s">
        <v>3</v>
      </c>
      <c r="E34" t="s">
        <v>4</v>
      </c>
      <c r="F34" t="s">
        <v>5</v>
      </c>
      <c r="G34" t="s">
        <v>6</v>
      </c>
      <c r="H34" t="s">
        <v>7</v>
      </c>
      <c r="I34" t="s">
        <v>8</v>
      </c>
      <c r="J34" t="s">
        <v>9</v>
      </c>
      <c r="M34" s="11">
        <v>2012</v>
      </c>
      <c r="N34" s="13">
        <f>+C31</f>
        <v>4.8224326567485661E-2</v>
      </c>
      <c r="O34" s="1">
        <f>+D31</f>
        <v>0.93489174235782591</v>
      </c>
      <c r="P34" s="1">
        <f>+E31</f>
        <v>2.6781542186046718E-2</v>
      </c>
    </row>
    <row r="35" spans="1:16" x14ac:dyDescent="0.25">
      <c r="A35">
        <v>13</v>
      </c>
      <c r="B35" t="s">
        <v>10</v>
      </c>
      <c r="C35">
        <v>166.25</v>
      </c>
      <c r="D35">
        <v>161.1</v>
      </c>
      <c r="E35">
        <v>832.4</v>
      </c>
      <c r="F35">
        <v>226.7</v>
      </c>
      <c r="G35">
        <v>15</v>
      </c>
      <c r="H35">
        <v>196.7</v>
      </c>
      <c r="I35">
        <v>0</v>
      </c>
      <c r="J35">
        <v>1598.15</v>
      </c>
      <c r="M35">
        <v>2013</v>
      </c>
      <c r="N35" s="1">
        <v>0.04</v>
      </c>
      <c r="O35" s="1">
        <v>0.90800000000000003</v>
      </c>
      <c r="P35" s="1">
        <v>2.9000000000000001E-2</v>
      </c>
    </row>
    <row r="36" spans="1:16" x14ac:dyDescent="0.25">
      <c r="M36">
        <v>2014</v>
      </c>
      <c r="N36" s="1">
        <v>4.3999999999999997E-2</v>
      </c>
      <c r="O36" s="1">
        <v>0.91600000000000004</v>
      </c>
      <c r="P36" s="1">
        <v>0.04</v>
      </c>
    </row>
    <row r="37" spans="1:16" x14ac:dyDescent="0.25">
      <c r="M37">
        <v>2015</v>
      </c>
      <c r="N37" s="1">
        <f>N10</f>
        <v>6.537610093584495E-2</v>
      </c>
      <c r="O37" s="1">
        <f>O10</f>
        <v>0.87561377091652448</v>
      </c>
      <c r="P37" s="1">
        <f>P10</f>
        <v>6.5782639414988187E-2</v>
      </c>
    </row>
    <row r="38" spans="1:16" x14ac:dyDescent="0.25">
      <c r="A38" t="s">
        <v>12</v>
      </c>
      <c r="B38" t="s">
        <v>13</v>
      </c>
      <c r="C38">
        <v>0</v>
      </c>
      <c r="D38">
        <v>81</v>
      </c>
      <c r="E38">
        <v>0</v>
      </c>
      <c r="F38">
        <v>0</v>
      </c>
      <c r="G38">
        <v>0</v>
      </c>
      <c r="H38">
        <v>0</v>
      </c>
      <c r="I38">
        <v>0</v>
      </c>
      <c r="J38">
        <v>81</v>
      </c>
    </row>
    <row r="39" spans="1:16" x14ac:dyDescent="0.25">
      <c r="A39" t="s">
        <v>14</v>
      </c>
      <c r="B39" t="s">
        <v>15</v>
      </c>
      <c r="C39">
        <v>74</v>
      </c>
      <c r="D39">
        <v>2904.79</v>
      </c>
      <c r="E39">
        <v>91.2</v>
      </c>
      <c r="F39">
        <v>22.5</v>
      </c>
      <c r="G39">
        <v>0</v>
      </c>
      <c r="H39">
        <v>0</v>
      </c>
      <c r="I39">
        <v>0</v>
      </c>
      <c r="J39">
        <v>3092.49</v>
      </c>
    </row>
    <row r="40" spans="1:16" x14ac:dyDescent="0.25">
      <c r="A40" t="s">
        <v>11</v>
      </c>
      <c r="B40" t="s">
        <v>9</v>
      </c>
      <c r="C40">
        <v>2160.16</v>
      </c>
      <c r="D40">
        <v>37770.661999999997</v>
      </c>
      <c r="E40">
        <v>1734.02</v>
      </c>
      <c r="F40">
        <v>245.2</v>
      </c>
      <c r="G40">
        <v>15</v>
      </c>
      <c r="H40">
        <v>196.7</v>
      </c>
      <c r="I40">
        <v>0</v>
      </c>
      <c r="J40">
        <v>42121.741999999998</v>
      </c>
    </row>
    <row r="41" spans="1:16" x14ac:dyDescent="0.25">
      <c r="B41" t="s">
        <v>16</v>
      </c>
      <c r="C41">
        <f>+C40-C39-C38-C35</f>
        <v>1919.9099999999999</v>
      </c>
      <c r="D41">
        <f t="shared" ref="D41:J41" si="8">+D40-D39-D38-D35</f>
        <v>34623.771999999997</v>
      </c>
      <c r="E41">
        <f t="shared" si="8"/>
        <v>810.42</v>
      </c>
      <c r="F41">
        <f t="shared" si="8"/>
        <v>-4</v>
      </c>
      <c r="G41">
        <f t="shared" si="8"/>
        <v>0</v>
      </c>
      <c r="H41">
        <f t="shared" si="8"/>
        <v>0</v>
      </c>
      <c r="I41">
        <f t="shared" si="8"/>
        <v>0</v>
      </c>
      <c r="J41">
        <f t="shared" si="8"/>
        <v>37350.101999999999</v>
      </c>
    </row>
    <row r="42" spans="1:16" x14ac:dyDescent="0.25">
      <c r="C42" s="3">
        <f t="shared" ref="C42:J42" si="9">+C41/$J41</f>
        <v>5.1403072473537016E-2</v>
      </c>
      <c r="D42" s="1">
        <f t="shared" si="9"/>
        <v>0.92700608956837649</v>
      </c>
      <c r="E42" s="1">
        <f t="shared" si="9"/>
        <v>2.1697932712472914E-2</v>
      </c>
      <c r="F42" s="1">
        <f t="shared" si="9"/>
        <v>-1.0709475438648067E-4</v>
      </c>
      <c r="G42" s="1">
        <f t="shared" si="9"/>
        <v>0</v>
      </c>
      <c r="H42" s="1">
        <f t="shared" si="9"/>
        <v>0</v>
      </c>
      <c r="I42" s="1">
        <f t="shared" si="9"/>
        <v>0</v>
      </c>
      <c r="J42">
        <f t="shared" si="9"/>
        <v>1</v>
      </c>
    </row>
    <row r="44" spans="1:16" x14ac:dyDescent="0.25">
      <c r="A44" s="2">
        <v>2010</v>
      </c>
    </row>
    <row r="45" spans="1:16" x14ac:dyDescent="0.25">
      <c r="A45" t="s">
        <v>0</v>
      </c>
      <c r="B45" t="s">
        <v>1</v>
      </c>
      <c r="C45" t="s">
        <v>2</v>
      </c>
      <c r="D45" t="s">
        <v>3</v>
      </c>
      <c r="E45" t="s">
        <v>4</v>
      </c>
      <c r="F45" t="s">
        <v>5</v>
      </c>
      <c r="G45" t="s">
        <v>6</v>
      </c>
      <c r="H45" t="s">
        <v>7</v>
      </c>
      <c r="I45" t="s">
        <v>8</v>
      </c>
      <c r="J45" t="s">
        <v>9</v>
      </c>
    </row>
    <row r="46" spans="1:16" x14ac:dyDescent="0.25">
      <c r="A46">
        <v>13</v>
      </c>
      <c r="B46" t="s">
        <v>10</v>
      </c>
      <c r="C46">
        <v>177</v>
      </c>
      <c r="D46">
        <v>179.45</v>
      </c>
      <c r="E46">
        <v>735.6</v>
      </c>
      <c r="F46">
        <v>242.3</v>
      </c>
      <c r="G46">
        <v>15</v>
      </c>
      <c r="H46">
        <v>209.7</v>
      </c>
      <c r="I46">
        <v>0</v>
      </c>
      <c r="J46">
        <v>1559.05</v>
      </c>
    </row>
    <row r="48" spans="1:16" x14ac:dyDescent="0.25">
      <c r="A48" t="s">
        <v>12</v>
      </c>
      <c r="B48" t="s">
        <v>13</v>
      </c>
      <c r="C48">
        <v>0</v>
      </c>
      <c r="D48">
        <v>80.2</v>
      </c>
      <c r="E48">
        <v>0</v>
      </c>
      <c r="F48">
        <v>0</v>
      </c>
      <c r="G48">
        <v>0</v>
      </c>
      <c r="H48">
        <v>0</v>
      </c>
      <c r="I48">
        <v>0</v>
      </c>
      <c r="J48">
        <v>80.2</v>
      </c>
    </row>
    <row r="49" spans="1:10" x14ac:dyDescent="0.25">
      <c r="A49" t="s">
        <v>14</v>
      </c>
      <c r="B49" t="s">
        <v>15</v>
      </c>
      <c r="C49">
        <v>164</v>
      </c>
      <c r="D49">
        <v>3049.52</v>
      </c>
      <c r="E49">
        <v>23.71</v>
      </c>
      <c r="F49">
        <v>0</v>
      </c>
      <c r="G49">
        <v>0</v>
      </c>
      <c r="H49">
        <v>0</v>
      </c>
      <c r="I49">
        <v>0</v>
      </c>
      <c r="J49">
        <v>3237.23</v>
      </c>
    </row>
    <row r="50" spans="1:10" x14ac:dyDescent="0.25">
      <c r="A50" t="s">
        <v>11</v>
      </c>
      <c r="B50" t="s">
        <v>9</v>
      </c>
      <c r="C50">
        <v>2848.194</v>
      </c>
      <c r="D50">
        <v>40875.576999999997</v>
      </c>
      <c r="E50">
        <v>1509.8689999999999</v>
      </c>
      <c r="F50">
        <v>242.3</v>
      </c>
      <c r="G50">
        <v>15</v>
      </c>
      <c r="H50">
        <v>209.7</v>
      </c>
      <c r="I50">
        <v>0</v>
      </c>
      <c r="J50">
        <v>45700.639999999999</v>
      </c>
    </row>
    <row r="51" spans="1:10" x14ac:dyDescent="0.25">
      <c r="B51" t="s">
        <v>16</v>
      </c>
      <c r="C51">
        <f>+C50-C49-C48-C46</f>
        <v>2507.194</v>
      </c>
      <c r="D51">
        <f t="shared" ref="D51" si="10">+D50-D49-D48-D46</f>
        <v>37566.407000000007</v>
      </c>
      <c r="E51">
        <f t="shared" ref="E51" si="11">+E50-E49-E48-E46</f>
        <v>750.55899999999986</v>
      </c>
      <c r="F51">
        <f t="shared" ref="F51" si="12">+F50-F49-F48-F46</f>
        <v>0</v>
      </c>
      <c r="G51">
        <f t="shared" ref="G51" si="13">+G50-G49-G48-G46</f>
        <v>0</v>
      </c>
      <c r="H51">
        <f t="shared" ref="H51" si="14">+H50-H49-H48-H46</f>
        <v>0</v>
      </c>
      <c r="I51">
        <f t="shared" ref="I51" si="15">+I50-I49-I48-I46</f>
        <v>0</v>
      </c>
      <c r="J51">
        <f t="shared" ref="J51" si="16">+J50-J49-J48-J46</f>
        <v>40824.159999999996</v>
      </c>
    </row>
    <row r="52" spans="1:10" x14ac:dyDescent="0.25">
      <c r="C52" s="3">
        <f t="shared" ref="C52:J52" si="17">+C51/$J51</f>
        <v>6.1414466335620872E-2</v>
      </c>
      <c r="D52" s="1">
        <f t="shared" si="17"/>
        <v>0.92020036664563365</v>
      </c>
      <c r="E52" s="1">
        <f t="shared" si="17"/>
        <v>1.8385167018745759E-2</v>
      </c>
      <c r="F52" s="1">
        <f t="shared" si="17"/>
        <v>0</v>
      </c>
      <c r="G52" s="1">
        <f t="shared" si="17"/>
        <v>0</v>
      </c>
      <c r="H52" s="1">
        <f t="shared" si="17"/>
        <v>0</v>
      </c>
      <c r="I52" s="1">
        <f t="shared" si="17"/>
        <v>0</v>
      </c>
      <c r="J52">
        <f t="shared" si="17"/>
        <v>1</v>
      </c>
    </row>
    <row r="54" spans="1:10" x14ac:dyDescent="0.25">
      <c r="A54" s="2">
        <v>2009</v>
      </c>
    </row>
    <row r="55" spans="1:10" x14ac:dyDescent="0.25">
      <c r="A55" t="s">
        <v>0</v>
      </c>
      <c r="B55" t="s">
        <v>1</v>
      </c>
      <c r="C55" t="s">
        <v>2</v>
      </c>
      <c r="D55" t="s">
        <v>3</v>
      </c>
      <c r="E55" t="s">
        <v>4</v>
      </c>
      <c r="F55" t="s">
        <v>5</v>
      </c>
      <c r="G55" t="s">
        <v>6</v>
      </c>
      <c r="H55" t="s">
        <v>7</v>
      </c>
      <c r="I55" t="s">
        <v>8</v>
      </c>
      <c r="J55" t="s">
        <v>9</v>
      </c>
    </row>
    <row r="56" spans="1:10" x14ac:dyDescent="0.25">
      <c r="A56">
        <v>13</v>
      </c>
      <c r="B56" t="s">
        <v>10</v>
      </c>
      <c r="C56">
        <v>179</v>
      </c>
      <c r="D56">
        <v>168.4</v>
      </c>
      <c r="E56">
        <v>937.3</v>
      </c>
      <c r="F56">
        <v>238.7</v>
      </c>
      <c r="G56">
        <v>16.5</v>
      </c>
      <c r="H56">
        <v>210.2</v>
      </c>
      <c r="I56">
        <v>0</v>
      </c>
      <c r="J56">
        <v>1750.1</v>
      </c>
    </row>
    <row r="58" spans="1:10" x14ac:dyDescent="0.25">
      <c r="A58" t="s">
        <v>14</v>
      </c>
      <c r="B58" t="s">
        <v>15</v>
      </c>
      <c r="C58">
        <v>166.49</v>
      </c>
      <c r="D58">
        <f>2976.738+54</f>
        <v>3030.7379999999998</v>
      </c>
      <c r="E58">
        <v>36</v>
      </c>
      <c r="F58">
        <v>0</v>
      </c>
      <c r="G58">
        <v>0</v>
      </c>
      <c r="H58">
        <v>0</v>
      </c>
      <c r="I58">
        <v>0</v>
      </c>
      <c r="J58">
        <f>+C58+D58+E58</f>
        <v>3233.2280000000001</v>
      </c>
    </row>
    <row r="59" spans="1:10" x14ac:dyDescent="0.25">
      <c r="A59" t="s">
        <v>17</v>
      </c>
      <c r="B59" t="s">
        <v>18</v>
      </c>
      <c r="C59">
        <v>0</v>
      </c>
      <c r="D59">
        <v>43.5</v>
      </c>
      <c r="E59">
        <v>0</v>
      </c>
      <c r="F59">
        <v>0</v>
      </c>
      <c r="G59">
        <v>0</v>
      </c>
      <c r="H59">
        <v>0</v>
      </c>
      <c r="I59">
        <v>0</v>
      </c>
      <c r="J59">
        <v>43.5</v>
      </c>
    </row>
    <row r="60" spans="1:10" x14ac:dyDescent="0.25">
      <c r="A60" t="s">
        <v>11</v>
      </c>
      <c r="B60" t="s">
        <v>9</v>
      </c>
      <c r="C60">
        <v>3206.3420000000001</v>
      </c>
      <c r="D60">
        <v>42805.148000000001</v>
      </c>
      <c r="E60">
        <v>1695.2080000000001</v>
      </c>
      <c r="F60">
        <v>238.7</v>
      </c>
      <c r="G60">
        <v>16.5</v>
      </c>
      <c r="H60">
        <v>210.2</v>
      </c>
      <c r="I60">
        <v>0</v>
      </c>
      <c r="J60">
        <v>48172.097999999998</v>
      </c>
    </row>
    <row r="61" spans="1:10" x14ac:dyDescent="0.25">
      <c r="B61" t="s">
        <v>16</v>
      </c>
      <c r="C61">
        <f>+C60-C59-C58-C56</f>
        <v>2860.8519999999999</v>
      </c>
      <c r="D61">
        <f t="shared" ref="D61" si="18">+D60-D59-D58-D56</f>
        <v>39562.51</v>
      </c>
      <c r="E61">
        <f t="shared" ref="E61" si="19">+E60-E59-E58-E56</f>
        <v>721.90800000000013</v>
      </c>
      <c r="F61">
        <f t="shared" ref="F61" si="20">+F60-F59-F58-F56</f>
        <v>0</v>
      </c>
      <c r="G61">
        <f t="shared" ref="G61" si="21">+G60-G59-G58-G56</f>
        <v>0</v>
      </c>
      <c r="H61">
        <f t="shared" ref="H61" si="22">+H60-H59-H58-H56</f>
        <v>0</v>
      </c>
      <c r="I61">
        <f t="shared" ref="I61" si="23">+I60-I59-I58-I56</f>
        <v>0</v>
      </c>
      <c r="J61">
        <f t="shared" ref="J61" si="24">+J60-J59-J58-J56</f>
        <v>43145.27</v>
      </c>
    </row>
    <row r="62" spans="1:10" x14ac:dyDescent="0.25">
      <c r="C62" s="3">
        <f t="shared" ref="C62:J62" si="25">+C61/$J61</f>
        <v>6.6307430687071844E-2</v>
      </c>
      <c r="D62" s="1">
        <f t="shared" si="25"/>
        <v>0.91696053820036372</v>
      </c>
      <c r="E62" s="1">
        <f t="shared" si="25"/>
        <v>1.6732031112564601E-2</v>
      </c>
      <c r="F62" s="1">
        <f t="shared" si="25"/>
        <v>0</v>
      </c>
      <c r="G62" s="1">
        <f t="shared" si="25"/>
        <v>0</v>
      </c>
      <c r="H62" s="1">
        <f t="shared" si="25"/>
        <v>0</v>
      </c>
      <c r="I62" s="1">
        <f t="shared" si="25"/>
        <v>0</v>
      </c>
      <c r="J62">
        <f t="shared" si="25"/>
        <v>1</v>
      </c>
    </row>
    <row r="64" spans="1:10" x14ac:dyDescent="0.25">
      <c r="A64" s="2">
        <v>2008</v>
      </c>
    </row>
    <row r="65" spans="1:10" x14ac:dyDescent="0.25">
      <c r="A65" t="s">
        <v>0</v>
      </c>
      <c r="B65" t="s">
        <v>1</v>
      </c>
      <c r="C65" t="s">
        <v>2</v>
      </c>
      <c r="D65" t="s">
        <v>3</v>
      </c>
      <c r="E65" t="s">
        <v>4</v>
      </c>
      <c r="F65" t="s">
        <v>5</v>
      </c>
      <c r="G65" t="s">
        <v>6</v>
      </c>
      <c r="H65" t="s">
        <v>7</v>
      </c>
      <c r="I65" t="s">
        <v>8</v>
      </c>
      <c r="J65" t="s">
        <v>9</v>
      </c>
    </row>
    <row r="66" spans="1:10" x14ac:dyDescent="0.25">
      <c r="A66">
        <v>13</v>
      </c>
      <c r="B66" t="s">
        <v>10</v>
      </c>
      <c r="C66">
        <v>183</v>
      </c>
      <c r="D66">
        <v>181.65</v>
      </c>
      <c r="E66">
        <v>959.3</v>
      </c>
      <c r="F66">
        <v>245.7</v>
      </c>
      <c r="G66">
        <v>16.5</v>
      </c>
      <c r="H66">
        <v>220.1</v>
      </c>
      <c r="I66">
        <v>0</v>
      </c>
      <c r="J66">
        <v>1806.25</v>
      </c>
    </row>
    <row r="68" spans="1:10" x14ac:dyDescent="0.25">
      <c r="A68" t="s">
        <v>14</v>
      </c>
      <c r="B68" t="s">
        <v>15</v>
      </c>
      <c r="C68">
        <v>177.625</v>
      </c>
      <c r="D68">
        <f>4563.7+56.6</f>
        <v>4620.3</v>
      </c>
      <c r="E68">
        <v>61</v>
      </c>
      <c r="F68">
        <v>0</v>
      </c>
      <c r="G68">
        <v>0</v>
      </c>
      <c r="H68">
        <v>0</v>
      </c>
      <c r="I68">
        <v>0</v>
      </c>
      <c r="J68">
        <f>+C68+D68+E68</f>
        <v>4858.9250000000002</v>
      </c>
    </row>
    <row r="69" spans="1:10" x14ac:dyDescent="0.25">
      <c r="A69" t="s">
        <v>17</v>
      </c>
      <c r="B69" t="s">
        <v>18</v>
      </c>
      <c r="C69">
        <v>7</v>
      </c>
      <c r="D69">
        <v>556.28</v>
      </c>
      <c r="E69">
        <v>57</v>
      </c>
      <c r="F69">
        <v>0</v>
      </c>
      <c r="G69">
        <v>0</v>
      </c>
      <c r="H69">
        <v>6</v>
      </c>
      <c r="I69">
        <v>0</v>
      </c>
      <c r="J69">
        <v>626.28</v>
      </c>
    </row>
    <row r="70" spans="1:10" x14ac:dyDescent="0.25">
      <c r="A70" t="s">
        <v>11</v>
      </c>
      <c r="B70" t="s">
        <v>9</v>
      </c>
      <c r="C70">
        <v>3576.6489999999999</v>
      </c>
      <c r="D70">
        <v>42964.464999999997</v>
      </c>
      <c r="E70">
        <v>1715.8009999999999</v>
      </c>
      <c r="F70">
        <v>245.7</v>
      </c>
      <c r="G70">
        <v>16.5</v>
      </c>
      <c r="H70">
        <v>220.1</v>
      </c>
      <c r="I70">
        <v>0</v>
      </c>
      <c r="J70">
        <v>48739.214999999997</v>
      </c>
    </row>
    <row r="71" spans="1:10" x14ac:dyDescent="0.25">
      <c r="B71" t="s">
        <v>16</v>
      </c>
      <c r="C71">
        <f>+C70-C69-C68-C66</f>
        <v>3209.0239999999999</v>
      </c>
      <c r="D71">
        <f t="shared" ref="D71" si="26">+D70-D69-D68-D66</f>
        <v>37606.234999999993</v>
      </c>
      <c r="E71">
        <f t="shared" ref="E71" si="27">+E70-E69-E68-E66</f>
        <v>638.50099999999998</v>
      </c>
      <c r="F71">
        <f t="shared" ref="F71" si="28">+F70-F69-F68-F66</f>
        <v>0</v>
      </c>
      <c r="G71">
        <f t="shared" ref="G71" si="29">+G70-G69-G68-G66</f>
        <v>0</v>
      </c>
      <c r="H71">
        <f t="shared" ref="H71" si="30">+H70-H69-H68-H66</f>
        <v>-6</v>
      </c>
      <c r="I71">
        <f t="shared" ref="I71" si="31">+I70-I69-I68-I66</f>
        <v>0</v>
      </c>
      <c r="J71">
        <f t="shared" ref="J71" si="32">+J70-J69-J68-J66</f>
        <v>41447.759999999995</v>
      </c>
    </row>
    <row r="72" spans="1:10" x14ac:dyDescent="0.25">
      <c r="C72" s="3">
        <f t="shared" ref="C72:J72" si="33">+C71/$J71</f>
        <v>7.7423339644892758E-2</v>
      </c>
      <c r="D72" s="1">
        <f t="shared" si="33"/>
        <v>0.90731646294033741</v>
      </c>
      <c r="E72" s="1">
        <f t="shared" si="33"/>
        <v>1.5404957951889319E-2</v>
      </c>
      <c r="F72" s="1">
        <f t="shared" si="33"/>
        <v>0</v>
      </c>
      <c r="G72" s="1">
        <f t="shared" si="33"/>
        <v>0</v>
      </c>
      <c r="H72" s="1">
        <f t="shared" si="33"/>
        <v>-1.4476053711949695E-4</v>
      </c>
      <c r="I72" s="1">
        <f t="shared" si="33"/>
        <v>0</v>
      </c>
      <c r="J72">
        <f t="shared" si="33"/>
        <v>1</v>
      </c>
    </row>
    <row r="74" spans="1:10" x14ac:dyDescent="0.25">
      <c r="A74" s="2">
        <v>2007</v>
      </c>
    </row>
    <row r="75" spans="1:10" x14ac:dyDescent="0.25">
      <c r="A75" t="s">
        <v>0</v>
      </c>
      <c r="B75" t="s">
        <v>1</v>
      </c>
      <c r="C75" t="s">
        <v>2</v>
      </c>
      <c r="D75" t="s">
        <v>3</v>
      </c>
      <c r="E75" t="s">
        <v>4</v>
      </c>
      <c r="F75" t="s">
        <v>5</v>
      </c>
      <c r="G75" t="s">
        <v>6</v>
      </c>
      <c r="H75" t="s">
        <v>7</v>
      </c>
      <c r="I75" t="s">
        <v>8</v>
      </c>
      <c r="J75" t="s">
        <v>9</v>
      </c>
    </row>
    <row r="76" spans="1:10" x14ac:dyDescent="0.25">
      <c r="A76">
        <v>13</v>
      </c>
      <c r="B76" t="s">
        <v>10</v>
      </c>
      <c r="C76">
        <v>169.75</v>
      </c>
      <c r="D76">
        <v>201.65</v>
      </c>
      <c r="E76">
        <v>933.7</v>
      </c>
      <c r="F76">
        <v>242.55</v>
      </c>
      <c r="G76">
        <v>16.5</v>
      </c>
      <c r="H76">
        <v>220</v>
      </c>
      <c r="I76">
        <v>0</v>
      </c>
      <c r="J76">
        <v>1784.15</v>
      </c>
    </row>
    <row r="78" spans="1:10" x14ac:dyDescent="0.25">
      <c r="A78" t="s">
        <v>14</v>
      </c>
      <c r="B78" t="s">
        <v>15</v>
      </c>
      <c r="C78">
        <v>96.78</v>
      </c>
      <c r="D78">
        <f>4054.947+90.75</f>
        <v>4145.6970000000001</v>
      </c>
      <c r="E78">
        <v>11.5</v>
      </c>
      <c r="F78">
        <v>0</v>
      </c>
      <c r="G78">
        <v>0</v>
      </c>
      <c r="H78">
        <v>0</v>
      </c>
      <c r="I78">
        <v>0</v>
      </c>
      <c r="J78">
        <f>+C78+D78+E78</f>
        <v>4253.9769999999999</v>
      </c>
    </row>
    <row r="79" spans="1:10" x14ac:dyDescent="0.25">
      <c r="A79" t="s">
        <v>17</v>
      </c>
      <c r="B79" t="s">
        <v>18</v>
      </c>
      <c r="C79">
        <v>4</v>
      </c>
      <c r="D79">
        <v>1021.26</v>
      </c>
      <c r="E79">
        <v>58</v>
      </c>
      <c r="F79">
        <v>0</v>
      </c>
      <c r="G79">
        <v>0</v>
      </c>
      <c r="H79">
        <v>6</v>
      </c>
      <c r="I79">
        <v>0</v>
      </c>
      <c r="J79">
        <v>1089.26</v>
      </c>
    </row>
    <row r="80" spans="1:10" x14ac:dyDescent="0.25">
      <c r="A80" t="s">
        <v>11</v>
      </c>
      <c r="B80" t="s">
        <v>9</v>
      </c>
      <c r="C80">
        <v>3399.364</v>
      </c>
      <c r="D80">
        <v>43765.540999999997</v>
      </c>
      <c r="E80">
        <v>1634.87</v>
      </c>
      <c r="F80">
        <v>242.55</v>
      </c>
      <c r="G80">
        <v>16.5</v>
      </c>
      <c r="H80">
        <v>220</v>
      </c>
      <c r="I80">
        <v>0</v>
      </c>
      <c r="J80">
        <v>49278.824999999997</v>
      </c>
    </row>
    <row r="81" spans="1:10" x14ac:dyDescent="0.25">
      <c r="B81" t="s">
        <v>16</v>
      </c>
      <c r="C81">
        <f>+C80-C79-C78-C76</f>
        <v>3128.8339999999998</v>
      </c>
      <c r="D81">
        <f t="shared" ref="D81" si="34">+D80-D79-D78-D76</f>
        <v>38396.933999999994</v>
      </c>
      <c r="E81">
        <f t="shared" ref="E81" si="35">+E80-E79-E78-E76</f>
        <v>631.66999999999985</v>
      </c>
      <c r="F81">
        <f t="shared" ref="F81" si="36">+F80-F79-F78-F76</f>
        <v>0</v>
      </c>
      <c r="G81">
        <f t="shared" ref="G81" si="37">+G80-G79-G78-G76</f>
        <v>0</v>
      </c>
      <c r="H81">
        <f t="shared" ref="H81" si="38">+H80-H79-H78-H76</f>
        <v>-6</v>
      </c>
      <c r="I81">
        <f t="shared" ref="I81" si="39">+I80-I79-I78-I76</f>
        <v>0</v>
      </c>
      <c r="J81">
        <f t="shared" ref="J81" si="40">+J80-J79-J78-J76</f>
        <v>42151.437999999995</v>
      </c>
    </row>
    <row r="82" spans="1:10" x14ac:dyDescent="0.25">
      <c r="C82" s="3">
        <f t="shared" ref="C82:J82" si="41">+C81/$J81</f>
        <v>7.4228404734377043E-2</v>
      </c>
      <c r="D82" s="1">
        <f t="shared" si="41"/>
        <v>0.91092821080030528</v>
      </c>
      <c r="E82" s="1">
        <f t="shared" si="41"/>
        <v>1.4985728363525817E-2</v>
      </c>
      <c r="F82" s="1">
        <f t="shared" si="41"/>
        <v>0</v>
      </c>
      <c r="G82" s="1">
        <f t="shared" si="41"/>
        <v>0</v>
      </c>
      <c r="H82" s="1">
        <f t="shared" si="41"/>
        <v>-1.4234389820817029E-4</v>
      </c>
      <c r="I82" s="1">
        <f t="shared" si="41"/>
        <v>0</v>
      </c>
      <c r="J82">
        <f t="shared" si="41"/>
        <v>1</v>
      </c>
    </row>
    <row r="84" spans="1:10" x14ac:dyDescent="0.25">
      <c r="A84" s="2">
        <v>2006</v>
      </c>
    </row>
    <row r="85" spans="1:10" x14ac:dyDescent="0.25">
      <c r="A85" t="s">
        <v>0</v>
      </c>
      <c r="B85" t="s">
        <v>1</v>
      </c>
      <c r="C85" t="s">
        <v>2</v>
      </c>
      <c r="D85" t="s">
        <v>3</v>
      </c>
      <c r="E85" t="s">
        <v>4</v>
      </c>
      <c r="F85" t="s">
        <v>5</v>
      </c>
      <c r="G85" t="s">
        <v>6</v>
      </c>
      <c r="H85" t="s">
        <v>7</v>
      </c>
      <c r="I85" t="s">
        <v>8</v>
      </c>
      <c r="J85" t="s">
        <v>9</v>
      </c>
    </row>
    <row r="86" spans="1:10" x14ac:dyDescent="0.25">
      <c r="A86">
        <v>13</v>
      </c>
      <c r="B86" t="s">
        <v>10</v>
      </c>
      <c r="C86">
        <v>176.15</v>
      </c>
      <c r="D86">
        <v>214</v>
      </c>
      <c r="E86">
        <v>960.1</v>
      </c>
      <c r="F86">
        <v>246</v>
      </c>
      <c r="G86">
        <v>16.5</v>
      </c>
      <c r="H86">
        <v>218</v>
      </c>
      <c r="I86">
        <v>0</v>
      </c>
      <c r="J86">
        <v>1830.75</v>
      </c>
    </row>
    <row r="88" spans="1:10" x14ac:dyDescent="0.25">
      <c r="A88" t="s">
        <v>14</v>
      </c>
      <c r="B88" t="s">
        <v>15</v>
      </c>
      <c r="C88">
        <v>0</v>
      </c>
      <c r="D88">
        <f>3250.93+103.5</f>
        <v>3354.43</v>
      </c>
      <c r="E88">
        <v>0</v>
      </c>
      <c r="F88">
        <v>0</v>
      </c>
      <c r="G88">
        <v>0</v>
      </c>
      <c r="H88">
        <v>0</v>
      </c>
      <c r="I88">
        <v>0</v>
      </c>
      <c r="J88">
        <f>+D88</f>
        <v>3354.43</v>
      </c>
    </row>
    <row r="89" spans="1:10" x14ac:dyDescent="0.25">
      <c r="A89" t="s">
        <v>17</v>
      </c>
      <c r="B89" t="s">
        <v>18</v>
      </c>
      <c r="C89">
        <v>56</v>
      </c>
      <c r="D89">
        <v>1197.8</v>
      </c>
      <c r="E89">
        <v>63</v>
      </c>
      <c r="F89">
        <v>0</v>
      </c>
      <c r="G89">
        <v>0</v>
      </c>
      <c r="H89">
        <v>8</v>
      </c>
      <c r="I89">
        <v>0</v>
      </c>
      <c r="J89">
        <v>1324.8</v>
      </c>
    </row>
    <row r="90" spans="1:10" x14ac:dyDescent="0.25">
      <c r="A90" t="s">
        <v>11</v>
      </c>
      <c r="B90" t="s">
        <v>9</v>
      </c>
      <c r="C90">
        <v>3365.2049999999999</v>
      </c>
      <c r="D90">
        <v>43548.665000000001</v>
      </c>
      <c r="E90">
        <v>1580.46</v>
      </c>
      <c r="F90">
        <v>246</v>
      </c>
      <c r="G90">
        <v>16.5</v>
      </c>
      <c r="H90">
        <v>218</v>
      </c>
      <c r="I90">
        <v>0</v>
      </c>
      <c r="J90">
        <v>48974.83</v>
      </c>
    </row>
    <row r="91" spans="1:10" x14ac:dyDescent="0.25">
      <c r="B91" t="s">
        <v>16</v>
      </c>
      <c r="C91">
        <f>+C90-C89-C88-C86</f>
        <v>3133.0549999999998</v>
      </c>
      <c r="D91">
        <f t="shared" ref="D91" si="42">+D90-D89-D88-D86</f>
        <v>38782.434999999998</v>
      </c>
      <c r="E91">
        <f t="shared" ref="E91" si="43">+E90-E89-E88-E86</f>
        <v>557.36</v>
      </c>
      <c r="F91">
        <f t="shared" ref="F91" si="44">+F90-F89-F88-F86</f>
        <v>0</v>
      </c>
      <c r="G91">
        <f t="shared" ref="G91" si="45">+G90-G89-G88-G86</f>
        <v>0</v>
      </c>
      <c r="H91">
        <f t="shared" ref="H91" si="46">+H90-H89-H88-H86</f>
        <v>-8</v>
      </c>
      <c r="I91">
        <f t="shared" ref="I91" si="47">+I90-I89-I88-I86</f>
        <v>0</v>
      </c>
      <c r="J91">
        <f t="shared" ref="J91" si="48">+J90-J89-J88-J86</f>
        <v>42464.85</v>
      </c>
    </row>
    <row r="92" spans="1:10" x14ac:dyDescent="0.25">
      <c r="C92" s="3">
        <f t="shared" ref="C92:J92" si="49">+C91/$J91</f>
        <v>7.3779961544665762E-2</v>
      </c>
      <c r="D92" s="1">
        <f t="shared" si="49"/>
        <v>0.91328322129949824</v>
      </c>
      <c r="E92" s="1">
        <f t="shared" si="49"/>
        <v>1.3125208260478962E-2</v>
      </c>
      <c r="F92" s="1">
        <f t="shared" si="49"/>
        <v>0</v>
      </c>
      <c r="G92" s="1">
        <f t="shared" si="49"/>
        <v>0</v>
      </c>
      <c r="H92" s="1">
        <f t="shared" si="49"/>
        <v>-1.8839110464301652E-4</v>
      </c>
      <c r="I92" s="1">
        <f t="shared" si="49"/>
        <v>0</v>
      </c>
      <c r="J92">
        <f t="shared" si="49"/>
        <v>1</v>
      </c>
    </row>
    <row r="94" spans="1:10" x14ac:dyDescent="0.25">
      <c r="A94" s="2">
        <v>2005</v>
      </c>
    </row>
    <row r="95" spans="1:10" x14ac:dyDescent="0.25">
      <c r="A95" t="s">
        <v>0</v>
      </c>
      <c r="B95" t="s">
        <v>1</v>
      </c>
      <c r="C95" t="s">
        <v>2</v>
      </c>
      <c r="D95" t="s">
        <v>3</v>
      </c>
      <c r="E95" t="s">
        <v>4</v>
      </c>
      <c r="F95" t="s">
        <v>5</v>
      </c>
      <c r="G95" t="s">
        <v>6</v>
      </c>
      <c r="H95" t="s">
        <v>7</v>
      </c>
      <c r="I95" t="s">
        <v>8</v>
      </c>
      <c r="J95" t="s">
        <v>9</v>
      </c>
    </row>
    <row r="96" spans="1:10" x14ac:dyDescent="0.25">
      <c r="A96">
        <v>13</v>
      </c>
      <c r="B96" t="s">
        <v>10</v>
      </c>
      <c r="C96">
        <v>161.65</v>
      </c>
      <c r="D96">
        <v>185.5</v>
      </c>
      <c r="E96">
        <v>937.3</v>
      </c>
      <c r="F96">
        <v>236.8</v>
      </c>
      <c r="G96">
        <v>16.5</v>
      </c>
      <c r="H96">
        <v>223.5</v>
      </c>
      <c r="I96">
        <v>0</v>
      </c>
      <c r="J96">
        <v>1761.25</v>
      </c>
    </row>
    <row r="98" spans="1:10" x14ac:dyDescent="0.25">
      <c r="A98" t="s">
        <v>12</v>
      </c>
      <c r="B98" t="s">
        <v>13</v>
      </c>
      <c r="C98">
        <v>0</v>
      </c>
      <c r="D98">
        <v>103.5</v>
      </c>
      <c r="E98">
        <v>0</v>
      </c>
      <c r="F98">
        <v>0</v>
      </c>
      <c r="G98">
        <v>0</v>
      </c>
      <c r="H98">
        <v>0</v>
      </c>
      <c r="I98">
        <v>0</v>
      </c>
      <c r="J98">
        <v>103.5</v>
      </c>
    </row>
    <row r="99" spans="1:10" x14ac:dyDescent="0.25">
      <c r="A99" t="s">
        <v>17</v>
      </c>
      <c r="B99" t="s">
        <v>18</v>
      </c>
      <c r="C99">
        <v>42.46</v>
      </c>
      <c r="D99">
        <v>2601.6799999999998</v>
      </c>
      <c r="E99">
        <v>54</v>
      </c>
      <c r="F99">
        <v>0</v>
      </c>
      <c r="G99">
        <v>0</v>
      </c>
      <c r="H99">
        <v>0</v>
      </c>
      <c r="I99">
        <v>0</v>
      </c>
      <c r="J99">
        <v>2698.14</v>
      </c>
    </row>
    <row r="100" spans="1:10" x14ac:dyDescent="0.25">
      <c r="A100" t="s">
        <v>11</v>
      </c>
      <c r="B100" t="s">
        <v>9</v>
      </c>
      <c r="C100">
        <v>3406.28</v>
      </c>
      <c r="D100">
        <v>40590.31</v>
      </c>
      <c r="E100">
        <v>1564.59</v>
      </c>
      <c r="F100">
        <v>236.8</v>
      </c>
      <c r="G100">
        <v>16.5</v>
      </c>
      <c r="H100">
        <v>223.5</v>
      </c>
      <c r="I100">
        <v>0</v>
      </c>
      <c r="J100">
        <v>46037.98</v>
      </c>
    </row>
    <row r="101" spans="1:10" x14ac:dyDescent="0.25">
      <c r="B101" t="s">
        <v>16</v>
      </c>
      <c r="C101">
        <f>+C100-C99-C98-C96</f>
        <v>3202.17</v>
      </c>
      <c r="D101">
        <f t="shared" ref="D101" si="50">+D100-D99-D98-D96</f>
        <v>37699.629999999997</v>
      </c>
      <c r="E101">
        <f t="shared" ref="E101" si="51">+E100-E99-E98-E96</f>
        <v>573.29</v>
      </c>
      <c r="F101">
        <f t="shared" ref="F101" si="52">+F100-F99-F98-F96</f>
        <v>0</v>
      </c>
      <c r="G101">
        <f t="shared" ref="G101" si="53">+G100-G99-G98-G96</f>
        <v>0</v>
      </c>
      <c r="H101">
        <f t="shared" ref="H101" si="54">+H100-H99-H98-H96</f>
        <v>0</v>
      </c>
      <c r="I101">
        <f t="shared" ref="I101" si="55">+I100-I99-I98-I96</f>
        <v>0</v>
      </c>
      <c r="J101">
        <f t="shared" ref="J101" si="56">+J100-J99-J98-J96</f>
        <v>41475.090000000004</v>
      </c>
    </row>
    <row r="102" spans="1:10" x14ac:dyDescent="0.25">
      <c r="C102" s="3">
        <f t="shared" ref="C102:J102" si="57">+C101/$J101</f>
        <v>7.7207065735119554E-2</v>
      </c>
      <c r="D102" s="1">
        <f t="shared" si="57"/>
        <v>0.90897042055846033</v>
      </c>
      <c r="E102" s="1">
        <f t="shared" si="57"/>
        <v>1.3822513706419924E-2</v>
      </c>
      <c r="F102" s="1">
        <f t="shared" si="57"/>
        <v>0</v>
      </c>
      <c r="G102" s="1">
        <f t="shared" si="57"/>
        <v>0</v>
      </c>
      <c r="H102" s="1">
        <f t="shared" si="57"/>
        <v>0</v>
      </c>
      <c r="I102" s="1">
        <f t="shared" si="57"/>
        <v>0</v>
      </c>
      <c r="J102">
        <f t="shared" si="57"/>
        <v>1</v>
      </c>
    </row>
    <row r="104" spans="1:10" x14ac:dyDescent="0.25">
      <c r="A104" s="2">
        <v>2004</v>
      </c>
    </row>
    <row r="105" spans="1:10" x14ac:dyDescent="0.25">
      <c r="A105" t="s">
        <v>0</v>
      </c>
      <c r="B105" t="s">
        <v>1</v>
      </c>
      <c r="C105" t="s">
        <v>2</v>
      </c>
      <c r="D105" t="s">
        <v>3</v>
      </c>
      <c r="E105" t="s">
        <v>4</v>
      </c>
      <c r="F105" t="s">
        <v>5</v>
      </c>
      <c r="G105" t="s">
        <v>6</v>
      </c>
      <c r="H105" t="s">
        <v>7</v>
      </c>
      <c r="I105" t="s">
        <v>8</v>
      </c>
      <c r="J105" t="s">
        <v>9</v>
      </c>
    </row>
    <row r="106" spans="1:10" x14ac:dyDescent="0.25">
      <c r="A106">
        <v>13</v>
      </c>
      <c r="B106" t="s">
        <v>10</v>
      </c>
      <c r="C106">
        <v>154.6</v>
      </c>
      <c r="D106">
        <v>171.5</v>
      </c>
      <c r="E106">
        <v>933.55</v>
      </c>
      <c r="F106">
        <v>252.4</v>
      </c>
      <c r="G106">
        <v>10.5</v>
      </c>
      <c r="H106">
        <v>224</v>
      </c>
      <c r="I106">
        <v>0</v>
      </c>
      <c r="J106">
        <v>1746.55</v>
      </c>
    </row>
    <row r="108" spans="1:10" x14ac:dyDescent="0.25">
      <c r="A108" t="s">
        <v>12</v>
      </c>
      <c r="B108" t="s">
        <v>13</v>
      </c>
      <c r="C108">
        <v>0</v>
      </c>
      <c r="D108">
        <v>103.5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103.5</v>
      </c>
    </row>
    <row r="109" spans="1:10" x14ac:dyDescent="0.25">
      <c r="A109" t="s">
        <v>17</v>
      </c>
      <c r="B109" t="s">
        <v>18</v>
      </c>
      <c r="C109">
        <v>36.479999999999997</v>
      </c>
      <c r="D109">
        <v>1935.16</v>
      </c>
      <c r="E109">
        <v>82</v>
      </c>
      <c r="F109">
        <v>0</v>
      </c>
      <c r="G109">
        <v>0</v>
      </c>
      <c r="H109">
        <v>0</v>
      </c>
      <c r="I109">
        <v>0</v>
      </c>
      <c r="J109">
        <v>2053.64</v>
      </c>
    </row>
    <row r="110" spans="1:10" x14ac:dyDescent="0.25">
      <c r="A110" t="s">
        <v>11</v>
      </c>
      <c r="B110" t="s">
        <v>9</v>
      </c>
      <c r="C110">
        <v>3270.51</v>
      </c>
      <c r="D110">
        <v>39721.4</v>
      </c>
      <c r="E110">
        <v>1331.79</v>
      </c>
      <c r="F110">
        <v>252.4</v>
      </c>
      <c r="G110">
        <v>10.5</v>
      </c>
      <c r="H110">
        <v>224</v>
      </c>
      <c r="I110">
        <v>0</v>
      </c>
      <c r="J110">
        <v>44810.6</v>
      </c>
    </row>
    <row r="111" spans="1:10" x14ac:dyDescent="0.25">
      <c r="B111" t="s">
        <v>16</v>
      </c>
      <c r="C111">
        <f>+C110-C109-C108-C106</f>
        <v>3079.4300000000003</v>
      </c>
      <c r="D111">
        <f t="shared" ref="D111" si="58">+D110-D109-D108-D106</f>
        <v>37511.24</v>
      </c>
      <c r="E111">
        <f t="shared" ref="E111" si="59">+E110-E109-E108-E106</f>
        <v>316.24</v>
      </c>
      <c r="F111">
        <f t="shared" ref="F111" si="60">+F110-F109-F108-F106</f>
        <v>0</v>
      </c>
      <c r="G111">
        <f t="shared" ref="G111" si="61">+G110-G109-G108-G106</f>
        <v>0</v>
      </c>
      <c r="H111">
        <f t="shared" ref="H111" si="62">+H110-H109-H108-H106</f>
        <v>0</v>
      </c>
      <c r="I111">
        <f t="shared" ref="I111" si="63">+I110-I109-I108-I106</f>
        <v>0</v>
      </c>
      <c r="J111">
        <f t="shared" ref="J111" si="64">+J110-J109-J108-J106</f>
        <v>40906.909999999996</v>
      </c>
    </row>
    <row r="112" spans="1:10" x14ac:dyDescent="0.25">
      <c r="C112" s="3">
        <f t="shared" ref="C112:J112" si="65">+C111/$J111</f>
        <v>7.5278968761023524E-2</v>
      </c>
      <c r="D112" s="1">
        <f t="shared" si="65"/>
        <v>0.91699030799441961</v>
      </c>
      <c r="E112" s="1">
        <f t="shared" si="65"/>
        <v>7.730723244556972E-3</v>
      </c>
      <c r="F112" s="1">
        <f t="shared" si="65"/>
        <v>0</v>
      </c>
      <c r="G112" s="1">
        <f t="shared" si="65"/>
        <v>0</v>
      </c>
      <c r="H112" s="1">
        <f t="shared" si="65"/>
        <v>0</v>
      </c>
      <c r="I112" s="1">
        <f t="shared" si="65"/>
        <v>0</v>
      </c>
      <c r="J112">
        <f t="shared" si="65"/>
        <v>1</v>
      </c>
    </row>
    <row r="114" spans="1:10" x14ac:dyDescent="0.25">
      <c r="A114" s="2">
        <v>2003</v>
      </c>
    </row>
    <row r="115" spans="1:10" x14ac:dyDescent="0.25">
      <c r="A115" t="s">
        <v>0</v>
      </c>
      <c r="B115" t="s">
        <v>1</v>
      </c>
      <c r="C115" t="s">
        <v>2</v>
      </c>
      <c r="D115" t="s">
        <v>3</v>
      </c>
      <c r="E115" t="s">
        <v>4</v>
      </c>
      <c r="F115" t="s">
        <v>5</v>
      </c>
      <c r="G115" t="s">
        <v>6</v>
      </c>
      <c r="H115" t="s">
        <v>7</v>
      </c>
      <c r="I115" t="s">
        <v>8</v>
      </c>
      <c r="J115" t="s">
        <v>9</v>
      </c>
    </row>
    <row r="116" spans="1:10" x14ac:dyDescent="0.25">
      <c r="A116">
        <v>13</v>
      </c>
      <c r="B116" t="s">
        <v>10</v>
      </c>
      <c r="C116">
        <v>149.1</v>
      </c>
      <c r="D116">
        <v>138.6</v>
      </c>
      <c r="E116">
        <v>872.75</v>
      </c>
      <c r="F116">
        <v>253.4</v>
      </c>
      <c r="G116">
        <v>10.5</v>
      </c>
      <c r="H116">
        <v>232</v>
      </c>
      <c r="I116">
        <v>0</v>
      </c>
      <c r="J116">
        <v>1656.35</v>
      </c>
    </row>
    <row r="118" spans="1:10" x14ac:dyDescent="0.25">
      <c r="A118" t="s">
        <v>12</v>
      </c>
      <c r="B118" t="s">
        <v>13</v>
      </c>
      <c r="C118">
        <v>0</v>
      </c>
      <c r="D118">
        <v>72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72</v>
      </c>
    </row>
    <row r="119" spans="1:10" x14ac:dyDescent="0.25">
      <c r="A119" t="s">
        <v>17</v>
      </c>
      <c r="B119" t="s">
        <v>18</v>
      </c>
      <c r="C119">
        <v>51.41</v>
      </c>
      <c r="D119">
        <v>1551.17</v>
      </c>
      <c r="E119">
        <v>37</v>
      </c>
      <c r="F119">
        <v>0</v>
      </c>
      <c r="G119">
        <v>0</v>
      </c>
      <c r="H119">
        <v>0</v>
      </c>
      <c r="I119">
        <v>0</v>
      </c>
      <c r="J119">
        <v>1639.58</v>
      </c>
    </row>
    <row r="120" spans="1:10" x14ac:dyDescent="0.25">
      <c r="A120" t="s">
        <v>11</v>
      </c>
      <c r="B120" t="s">
        <v>9</v>
      </c>
      <c r="C120">
        <v>3440.74</v>
      </c>
      <c r="D120">
        <v>38484.699999999997</v>
      </c>
      <c r="E120">
        <v>1144.96</v>
      </c>
      <c r="F120">
        <v>253.4</v>
      </c>
      <c r="G120">
        <v>10.5</v>
      </c>
      <c r="H120">
        <v>232</v>
      </c>
      <c r="I120">
        <v>0</v>
      </c>
      <c r="J120">
        <v>43566.3</v>
      </c>
    </row>
    <row r="121" spans="1:10" x14ac:dyDescent="0.25">
      <c r="B121" t="s">
        <v>16</v>
      </c>
      <c r="C121">
        <f>+C120-C119-C118-C116</f>
        <v>3240.23</v>
      </c>
      <c r="D121">
        <f t="shared" ref="D121" si="66">+D120-D119-D118-D116</f>
        <v>36722.93</v>
      </c>
      <c r="E121">
        <f t="shared" ref="E121" si="67">+E120-E119-E118-E116</f>
        <v>235.21000000000004</v>
      </c>
      <c r="F121">
        <f t="shared" ref="F121" si="68">+F120-F119-F118-F116</f>
        <v>0</v>
      </c>
      <c r="G121">
        <f t="shared" ref="G121" si="69">+G120-G119-G118-G116</f>
        <v>0</v>
      </c>
      <c r="H121">
        <f t="shared" ref="H121" si="70">+H120-H119-H118-H116</f>
        <v>0</v>
      </c>
      <c r="I121">
        <f t="shared" ref="I121" si="71">+I120-I119-I118-I116</f>
        <v>0</v>
      </c>
      <c r="J121">
        <f t="shared" ref="J121" si="72">+J120-J119-J118-J116</f>
        <v>40198.370000000003</v>
      </c>
    </row>
    <row r="122" spans="1:10" x14ac:dyDescent="0.25">
      <c r="C122" s="3">
        <f t="shared" ref="C122:J122" si="73">+C121/$J121</f>
        <v>8.0606004671333678E-2</v>
      </c>
      <c r="D122" s="1">
        <f t="shared" si="73"/>
        <v>0.91354276305233262</v>
      </c>
      <c r="E122" s="1">
        <f t="shared" si="73"/>
        <v>5.8512322763335928E-3</v>
      </c>
      <c r="F122" s="1">
        <f t="shared" si="73"/>
        <v>0</v>
      </c>
      <c r="G122" s="1">
        <f t="shared" si="73"/>
        <v>0</v>
      </c>
      <c r="H122" s="1">
        <f t="shared" si="73"/>
        <v>0</v>
      </c>
      <c r="I122" s="1">
        <f t="shared" si="73"/>
        <v>0</v>
      </c>
      <c r="J122">
        <f t="shared" si="73"/>
        <v>1</v>
      </c>
    </row>
    <row r="124" spans="1:10" x14ac:dyDescent="0.25">
      <c r="A124" s="2">
        <v>2002</v>
      </c>
    </row>
    <row r="125" spans="1:10" x14ac:dyDescent="0.25">
      <c r="A125" t="s">
        <v>0</v>
      </c>
      <c r="B125" t="s">
        <v>1</v>
      </c>
      <c r="C125" t="s">
        <v>2</v>
      </c>
      <c r="D125" t="s">
        <v>3</v>
      </c>
      <c r="E125" t="s">
        <v>4</v>
      </c>
      <c r="F125" t="s">
        <v>5</v>
      </c>
      <c r="G125" t="s">
        <v>6</v>
      </c>
      <c r="H125" t="s">
        <v>7</v>
      </c>
      <c r="I125" t="s">
        <v>8</v>
      </c>
      <c r="J125" t="s">
        <v>9</v>
      </c>
    </row>
    <row r="126" spans="1:10" x14ac:dyDescent="0.25">
      <c r="A126">
        <v>13</v>
      </c>
      <c r="B126" t="s">
        <v>10</v>
      </c>
      <c r="C126">
        <v>146</v>
      </c>
      <c r="D126">
        <v>128.5</v>
      </c>
      <c r="E126">
        <v>880.45</v>
      </c>
      <c r="F126">
        <v>259.5</v>
      </c>
      <c r="G126">
        <v>10.5</v>
      </c>
      <c r="H126">
        <v>222.25</v>
      </c>
      <c r="I126">
        <v>0</v>
      </c>
      <c r="J126">
        <v>1647.2</v>
      </c>
    </row>
    <row r="128" spans="1:10" x14ac:dyDescent="0.25">
      <c r="A128" t="s">
        <v>12</v>
      </c>
      <c r="B128" t="s">
        <v>13</v>
      </c>
      <c r="C128">
        <v>0</v>
      </c>
      <c r="D128">
        <v>67.5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67.5</v>
      </c>
    </row>
    <row r="129" spans="1:10" x14ac:dyDescent="0.25">
      <c r="A129" t="s">
        <v>17</v>
      </c>
      <c r="B129" t="s">
        <v>18</v>
      </c>
      <c r="C129">
        <v>71</v>
      </c>
      <c r="D129">
        <v>1888.18</v>
      </c>
      <c r="E129">
        <v>32</v>
      </c>
      <c r="F129">
        <v>0</v>
      </c>
      <c r="G129">
        <v>0</v>
      </c>
      <c r="H129">
        <v>0</v>
      </c>
      <c r="I129">
        <v>0</v>
      </c>
      <c r="J129">
        <v>1991.18</v>
      </c>
    </row>
    <row r="130" spans="1:10" x14ac:dyDescent="0.25">
      <c r="A130" t="s">
        <v>11</v>
      </c>
      <c r="B130" t="s">
        <v>9</v>
      </c>
      <c r="C130">
        <v>3342</v>
      </c>
      <c r="D130">
        <v>37374.49</v>
      </c>
      <c r="E130">
        <v>1134.0999999999999</v>
      </c>
      <c r="F130">
        <v>259.5</v>
      </c>
      <c r="G130">
        <v>10.5</v>
      </c>
      <c r="H130">
        <v>222.25</v>
      </c>
      <c r="I130">
        <v>0</v>
      </c>
      <c r="J130">
        <v>42342.84</v>
      </c>
    </row>
    <row r="131" spans="1:10" x14ac:dyDescent="0.25">
      <c r="B131" t="s">
        <v>16</v>
      </c>
      <c r="C131">
        <f>+C130-C129-C128-C126</f>
        <v>3125</v>
      </c>
      <c r="D131">
        <f t="shared" ref="D131" si="74">+D130-D129-D128-D126</f>
        <v>35290.31</v>
      </c>
      <c r="E131">
        <f t="shared" ref="E131" si="75">+E130-E129-E128-E126</f>
        <v>221.64999999999986</v>
      </c>
      <c r="F131">
        <f t="shared" ref="F131" si="76">+F130-F129-F128-F126</f>
        <v>0</v>
      </c>
      <c r="G131">
        <f t="shared" ref="G131" si="77">+G130-G129-G128-G126</f>
        <v>0</v>
      </c>
      <c r="H131">
        <f t="shared" ref="H131" si="78">+H130-H129-H128-H126</f>
        <v>0</v>
      </c>
      <c r="I131">
        <f t="shared" ref="I131" si="79">+I130-I129-I128-I126</f>
        <v>0</v>
      </c>
      <c r="J131">
        <f t="shared" ref="J131" si="80">+J130-J129-J128-J126</f>
        <v>38636.959999999999</v>
      </c>
    </row>
    <row r="132" spans="1:10" x14ac:dyDescent="0.25">
      <c r="C132" s="3">
        <f t="shared" ref="C132:J132" si="81">+C131/$J131</f>
        <v>8.0881104517539687E-2</v>
      </c>
      <c r="D132" s="1">
        <f t="shared" si="81"/>
        <v>0.91338216050124021</v>
      </c>
      <c r="E132" s="1">
        <f t="shared" si="81"/>
        <v>5.7367349812200508E-3</v>
      </c>
      <c r="F132" s="1">
        <f t="shared" si="81"/>
        <v>0</v>
      </c>
      <c r="G132" s="1">
        <f t="shared" si="81"/>
        <v>0</v>
      </c>
      <c r="H132" s="1">
        <f t="shared" si="81"/>
        <v>0</v>
      </c>
      <c r="I132" s="1">
        <f t="shared" si="81"/>
        <v>0</v>
      </c>
      <c r="J132">
        <f t="shared" si="81"/>
        <v>1</v>
      </c>
    </row>
    <row r="134" spans="1:10" x14ac:dyDescent="0.25">
      <c r="A134" s="2">
        <v>2001</v>
      </c>
    </row>
    <row r="135" spans="1:10" x14ac:dyDescent="0.25">
      <c r="A135" t="s">
        <v>0</v>
      </c>
      <c r="B135" t="s">
        <v>1</v>
      </c>
      <c r="C135" t="s">
        <v>2</v>
      </c>
      <c r="D135" t="s">
        <v>3</v>
      </c>
      <c r="E135" t="s">
        <v>4</v>
      </c>
      <c r="F135" t="s">
        <v>5</v>
      </c>
      <c r="G135" t="s">
        <v>6</v>
      </c>
      <c r="H135" t="s">
        <v>7</v>
      </c>
      <c r="I135" t="s">
        <v>8</v>
      </c>
      <c r="J135" t="s">
        <v>9</v>
      </c>
    </row>
    <row r="136" spans="1:10" x14ac:dyDescent="0.25">
      <c r="A136">
        <v>13</v>
      </c>
      <c r="B136" t="s">
        <v>10</v>
      </c>
      <c r="C136">
        <v>134.5</v>
      </c>
      <c r="D136">
        <v>154</v>
      </c>
      <c r="E136">
        <v>810.8</v>
      </c>
      <c r="F136">
        <v>229.25</v>
      </c>
      <c r="G136">
        <v>4.5</v>
      </c>
      <c r="H136">
        <v>178.25</v>
      </c>
      <c r="I136">
        <v>0</v>
      </c>
      <c r="J136">
        <v>1511.3</v>
      </c>
    </row>
    <row r="138" spans="1:10" x14ac:dyDescent="0.25">
      <c r="A138" t="s">
        <v>12</v>
      </c>
      <c r="B138" t="s">
        <v>13</v>
      </c>
      <c r="C138">
        <v>0</v>
      </c>
      <c r="D138">
        <v>69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69</v>
      </c>
    </row>
    <row r="139" spans="1:10" x14ac:dyDescent="0.25">
      <c r="A139" t="s">
        <v>17</v>
      </c>
      <c r="B139" t="s">
        <v>18</v>
      </c>
      <c r="C139">
        <v>20</v>
      </c>
      <c r="D139">
        <v>1824.62</v>
      </c>
      <c r="E139">
        <v>20</v>
      </c>
      <c r="F139">
        <v>0</v>
      </c>
      <c r="G139">
        <v>0</v>
      </c>
      <c r="H139">
        <v>0</v>
      </c>
      <c r="I139">
        <v>0</v>
      </c>
      <c r="J139">
        <v>1864.62</v>
      </c>
    </row>
    <row r="140" spans="1:10" x14ac:dyDescent="0.25">
      <c r="A140" t="s">
        <v>11</v>
      </c>
      <c r="B140" t="s">
        <v>9</v>
      </c>
      <c r="C140">
        <v>3283.93</v>
      </c>
      <c r="D140">
        <v>36918.65</v>
      </c>
      <c r="E140">
        <v>997.2</v>
      </c>
      <c r="F140">
        <v>229.25</v>
      </c>
      <c r="G140">
        <v>4.5</v>
      </c>
      <c r="H140">
        <v>178.25</v>
      </c>
      <c r="I140">
        <v>0</v>
      </c>
      <c r="J140">
        <v>41611.78</v>
      </c>
    </row>
    <row r="141" spans="1:10" x14ac:dyDescent="0.25">
      <c r="B141" t="s">
        <v>16</v>
      </c>
      <c r="C141">
        <f>+C140-C139-C138-C136</f>
        <v>3129.43</v>
      </c>
      <c r="D141">
        <f t="shared" ref="D141" si="82">+D140-D139-D138-D136</f>
        <v>34871.03</v>
      </c>
      <c r="E141">
        <f t="shared" ref="E141" si="83">+E140-E139-E138-E136</f>
        <v>166.40000000000009</v>
      </c>
      <c r="F141">
        <f t="shared" ref="F141" si="84">+F140-F139-F138-F136</f>
        <v>0</v>
      </c>
      <c r="G141">
        <f t="shared" ref="G141" si="85">+G140-G139-G138-G136</f>
        <v>0</v>
      </c>
      <c r="H141">
        <f t="shared" ref="H141" si="86">+H140-H139-H138-H136</f>
        <v>0</v>
      </c>
      <c r="I141">
        <f t="shared" ref="I141" si="87">+I140-I139-I138-I136</f>
        <v>0</v>
      </c>
      <c r="J141">
        <f t="shared" ref="J141" si="88">+J140-J139-J138-J136</f>
        <v>38166.859999999993</v>
      </c>
    </row>
    <row r="142" spans="1:10" x14ac:dyDescent="0.25">
      <c r="C142" s="3">
        <f t="shared" ref="C142:J142" si="89">+C141/$J141</f>
        <v>8.1993383788972959E-2</v>
      </c>
      <c r="D142" s="1">
        <f t="shared" si="89"/>
        <v>0.91364681296810912</v>
      </c>
      <c r="E142" s="1">
        <f t="shared" si="89"/>
        <v>4.3598032429180743E-3</v>
      </c>
      <c r="F142" s="1">
        <f t="shared" si="89"/>
        <v>0</v>
      </c>
      <c r="G142" s="1">
        <f t="shared" si="89"/>
        <v>0</v>
      </c>
      <c r="H142" s="1">
        <f t="shared" si="89"/>
        <v>0</v>
      </c>
      <c r="I142" s="1">
        <f t="shared" si="89"/>
        <v>0</v>
      </c>
      <c r="J142">
        <f t="shared" si="89"/>
        <v>1</v>
      </c>
    </row>
    <row r="144" spans="1:10" x14ac:dyDescent="0.25">
      <c r="A144" s="2">
        <v>2000</v>
      </c>
    </row>
    <row r="145" spans="1:10" x14ac:dyDescent="0.25">
      <c r="A145" t="s">
        <v>0</v>
      </c>
      <c r="B145" t="s">
        <v>1</v>
      </c>
      <c r="C145" t="s">
        <v>2</v>
      </c>
      <c r="D145" t="s">
        <v>3</v>
      </c>
      <c r="E145" t="s">
        <v>4</v>
      </c>
      <c r="F145" t="s">
        <v>5</v>
      </c>
      <c r="G145" t="s">
        <v>6</v>
      </c>
      <c r="H145" t="s">
        <v>7</v>
      </c>
      <c r="I145" t="s">
        <v>8</v>
      </c>
      <c r="J145" t="s">
        <v>9</v>
      </c>
    </row>
    <row r="146" spans="1:10" x14ac:dyDescent="0.25">
      <c r="A146">
        <v>13</v>
      </c>
      <c r="B146" t="s">
        <v>10</v>
      </c>
      <c r="C146">
        <v>115</v>
      </c>
      <c r="D146">
        <v>1186.3</v>
      </c>
      <c r="E146">
        <v>0</v>
      </c>
      <c r="F146">
        <v>37.5</v>
      </c>
      <c r="G146">
        <v>0</v>
      </c>
      <c r="H146">
        <v>0</v>
      </c>
      <c r="I146">
        <v>0</v>
      </c>
      <c r="J146">
        <v>1338.8</v>
      </c>
    </row>
    <row r="149" spans="1:10" x14ac:dyDescent="0.25">
      <c r="A149" t="s">
        <v>17</v>
      </c>
      <c r="B149" t="s">
        <v>18</v>
      </c>
      <c r="C149">
        <v>22</v>
      </c>
      <c r="D149">
        <v>727.37</v>
      </c>
      <c r="E149">
        <v>6</v>
      </c>
      <c r="F149">
        <v>0</v>
      </c>
      <c r="G149">
        <v>0</v>
      </c>
      <c r="H149">
        <v>0</v>
      </c>
      <c r="I149">
        <v>0</v>
      </c>
      <c r="J149">
        <v>755.37</v>
      </c>
    </row>
    <row r="150" spans="1:10" x14ac:dyDescent="0.25">
      <c r="A150" t="s">
        <v>11</v>
      </c>
      <c r="B150" t="s">
        <v>9</v>
      </c>
      <c r="C150">
        <v>2315.5300000000002</v>
      </c>
      <c r="D150">
        <v>26740.5</v>
      </c>
      <c r="E150">
        <v>21.5</v>
      </c>
      <c r="F150">
        <v>37.5</v>
      </c>
      <c r="G150">
        <v>0</v>
      </c>
      <c r="H150">
        <v>0</v>
      </c>
      <c r="I150">
        <v>0</v>
      </c>
      <c r="J150">
        <v>29115.03</v>
      </c>
    </row>
    <row r="151" spans="1:10" x14ac:dyDescent="0.25">
      <c r="B151" t="s">
        <v>16</v>
      </c>
      <c r="C151">
        <f>+C150-C149-C148-C146</f>
        <v>2178.5300000000002</v>
      </c>
      <c r="D151">
        <f t="shared" ref="D151" si="90">+D150-D149-D148-D146</f>
        <v>24826.83</v>
      </c>
      <c r="E151">
        <f t="shared" ref="E151" si="91">+E150-E149-E148-E146</f>
        <v>15.5</v>
      </c>
      <c r="F151">
        <f t="shared" ref="F151" si="92">+F150-F149-F148-F146</f>
        <v>0</v>
      </c>
      <c r="G151">
        <f t="shared" ref="G151" si="93">+G150-G149-G148-G146</f>
        <v>0</v>
      </c>
      <c r="H151">
        <f t="shared" ref="H151" si="94">+H150-H149-H148-H146</f>
        <v>0</v>
      </c>
      <c r="I151">
        <f t="shared" ref="I151" si="95">+I150-I149-I148-I146</f>
        <v>0</v>
      </c>
      <c r="J151">
        <f t="shared" ref="J151" si="96">+J150-J149-J148-J146</f>
        <v>27020.86</v>
      </c>
    </row>
    <row r="152" spans="1:10" x14ac:dyDescent="0.25">
      <c r="C152" s="3">
        <f t="shared" ref="C152:J152" si="97">+C151/$J151</f>
        <v>8.062400678586841E-2</v>
      </c>
      <c r="D152" s="1">
        <f t="shared" si="97"/>
        <v>0.91880236232303492</v>
      </c>
      <c r="E152" s="1">
        <f t="shared" si="97"/>
        <v>5.7363089109673047E-4</v>
      </c>
      <c r="F152" s="1">
        <f t="shared" si="97"/>
        <v>0</v>
      </c>
      <c r="G152" s="1">
        <f t="shared" si="97"/>
        <v>0</v>
      </c>
      <c r="H152" s="1">
        <f t="shared" si="97"/>
        <v>0</v>
      </c>
      <c r="I152" s="1">
        <f t="shared" si="97"/>
        <v>0</v>
      </c>
      <c r="J152">
        <f t="shared" si="97"/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Company>UPV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jmmesegu</dc:creator>
  <cp:lastModifiedBy>Paula Maria Latorre Latorre</cp:lastModifiedBy>
  <dcterms:created xsi:type="dcterms:W3CDTF">2011-12-13T13:11:25Z</dcterms:created>
  <dcterms:modified xsi:type="dcterms:W3CDTF">2023-12-13T11:42:34Z</dcterms:modified>
</cp:coreProperties>
</file>