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3.xml" ContentType="application/vnd.openxmlformats-officedocument.drawing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charts/chart32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charts/chart33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charts/chart34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charts/chart35.xml" ContentType="application/vnd.openxmlformats-officedocument.drawingml.chart+xml"/>
  <Override PartName="/xl/charts/style35.xml" ContentType="application/vnd.ms-office.chartstyle+xml"/>
  <Override PartName="/xl/charts/colors35.xml" ContentType="application/vnd.ms-office.chartcolorstyle+xml"/>
  <Override PartName="/xl/charts/chart36.xml" ContentType="application/vnd.openxmlformats-officedocument.drawingml.chart+xml"/>
  <Override PartName="/xl/charts/style36.xml" ContentType="application/vnd.ms-office.chartstyle+xml"/>
  <Override PartName="/xl/charts/colors36.xml" ContentType="application/vnd.ms-office.chartcolorstyle+xml"/>
  <Override PartName="/xl/charts/chart37.xml" ContentType="application/vnd.openxmlformats-officedocument.drawingml.chart+xml"/>
  <Override PartName="/xl/charts/style37.xml" ContentType="application/vnd.ms-office.chartstyle+xml"/>
  <Override PartName="/xl/charts/colors37.xml" ContentType="application/vnd.ms-office.chartcolorstyle+xml"/>
  <Override PartName="/xl/charts/chart38.xml" ContentType="application/vnd.openxmlformats-officedocument.drawingml.chart+xml"/>
  <Override PartName="/xl/charts/style38.xml" ContentType="application/vnd.ms-office.chartstyle+xml"/>
  <Override PartName="/xl/charts/colors38.xml" ContentType="application/vnd.ms-office.chartcolorstyle+xml"/>
  <Override PartName="/xl/charts/chart39.xml" ContentType="application/vnd.openxmlformats-officedocument.drawingml.chart+xml"/>
  <Override PartName="/xl/charts/style39.xml" ContentType="application/vnd.ms-office.chartstyle+xml"/>
  <Override PartName="/xl/charts/colors39.xml" ContentType="application/vnd.ms-office.chartcolorstyle+xml"/>
  <Override PartName="/xl/charts/chart40.xml" ContentType="application/vnd.openxmlformats-officedocument.drawingml.chart+xml"/>
  <Override PartName="/xl/charts/style40.xml" ContentType="application/vnd.ms-office.chartstyle+xml"/>
  <Override PartName="/xl/charts/colors40.xml" ContentType="application/vnd.ms-office.chartcolorstyle+xml"/>
  <Override PartName="/xl/charts/chart41.xml" ContentType="application/vnd.openxmlformats-officedocument.drawingml.chart+xml"/>
  <Override PartName="/xl/charts/style41.xml" ContentType="application/vnd.ms-office.chartstyle+xml"/>
  <Override PartName="/xl/charts/colors41.xml" ContentType="application/vnd.ms-office.chartcolorstyle+xml"/>
  <Override PartName="/xl/charts/chart42.xml" ContentType="application/vnd.openxmlformats-officedocument.drawingml.chart+xml"/>
  <Override PartName="/xl/charts/style42.xml" ContentType="application/vnd.ms-office.chartstyle+xml"/>
  <Override PartName="/xl/charts/colors42.xml" ContentType="application/vnd.ms-office.chartcolorstyle+xml"/>
  <Override PartName="/xl/charts/chart43.xml" ContentType="application/vnd.openxmlformats-officedocument.drawingml.chart+xml"/>
  <Override PartName="/xl/charts/style43.xml" ContentType="application/vnd.ms-office.chartstyle+xml"/>
  <Override PartName="/xl/charts/colors43.xml" ContentType="application/vnd.ms-office.chartcolorstyle+xml"/>
  <Override PartName="/xl/charts/chart44.xml" ContentType="application/vnd.openxmlformats-officedocument.drawingml.chart+xml"/>
  <Override PartName="/xl/charts/style44.xml" ContentType="application/vnd.ms-office.chartstyle+xml"/>
  <Override PartName="/xl/charts/colors44.xml" ContentType="application/vnd.ms-office.chartcolorstyle+xml"/>
  <Override PartName="/xl/charts/chart45.xml" ContentType="application/vnd.openxmlformats-officedocument.drawingml.chart+xml"/>
  <Override PartName="/xl/charts/style45.xml" ContentType="application/vnd.ms-office.chartstyle+xml"/>
  <Override PartName="/xl/charts/colors45.xml" ContentType="application/vnd.ms-office.chartcolorstyle+xml"/>
  <Override PartName="/xl/charts/chart46.xml" ContentType="application/vnd.openxmlformats-officedocument.drawingml.chart+xml"/>
  <Override PartName="/xl/charts/style46.xml" ContentType="application/vnd.ms-office.chartstyle+xml"/>
  <Override PartName="/xl/charts/colors46.xml" ContentType="application/vnd.ms-office.chartcolorstyle+xml"/>
  <Override PartName="/xl/charts/chart47.xml" ContentType="application/vnd.openxmlformats-officedocument.drawingml.chart+xml"/>
  <Override PartName="/xl/charts/style47.xml" ContentType="application/vnd.ms-office.chartstyle+xml"/>
  <Override PartName="/xl/charts/colors47.xml" ContentType="application/vnd.ms-office.chartcolorstyle+xml"/>
  <Override PartName="/xl/charts/chart48.xml" ContentType="application/vnd.openxmlformats-officedocument.drawingml.chart+xml"/>
  <Override PartName="/xl/charts/style48.xml" ContentType="application/vnd.ms-office.chartstyle+xml"/>
  <Override PartName="/xl/charts/colors48.xml" ContentType="application/vnd.ms-office.chartcolorstyle+xml"/>
  <Override PartName="/xl/charts/chart49.xml" ContentType="application/vnd.openxmlformats-officedocument.drawingml.chart+xml"/>
  <Override PartName="/xl/charts/style49.xml" ContentType="application/vnd.ms-office.chartstyle+xml"/>
  <Override PartName="/xl/charts/colors49.xml" ContentType="application/vnd.ms-office.chartcolorstyle+xml"/>
  <Override PartName="/xl/charts/chart50.xml" ContentType="application/vnd.openxmlformats-officedocument.drawingml.chart+xml"/>
  <Override PartName="/xl/charts/style50.xml" ContentType="application/vnd.ms-office.chartstyle+xml"/>
  <Override PartName="/xl/charts/colors50.xml" ContentType="application/vnd.ms-office.chartcolorstyle+xml"/>
  <Override PartName="/xl/charts/chart51.xml" ContentType="application/vnd.openxmlformats-officedocument.drawingml.chart+xml"/>
  <Override PartName="/xl/charts/style51.xml" ContentType="application/vnd.ms-office.chartstyle+xml"/>
  <Override PartName="/xl/charts/colors51.xml" ContentType="application/vnd.ms-office.chartcolorstyle+xml"/>
  <Override PartName="/xl/charts/chart52.xml" ContentType="application/vnd.openxmlformats-officedocument.drawingml.chart+xml"/>
  <Override PartName="/xl/charts/style52.xml" ContentType="application/vnd.ms-office.chartstyle+xml"/>
  <Override PartName="/xl/charts/colors52.xml" ContentType="application/vnd.ms-office.chartcolorstyle+xml"/>
  <Override PartName="/xl/charts/chart53.xml" ContentType="application/vnd.openxmlformats-officedocument.drawingml.chart+xml"/>
  <Override PartName="/xl/charts/style53.xml" ContentType="application/vnd.ms-office.chartstyle+xml"/>
  <Override PartName="/xl/charts/colors53.xml" ContentType="application/vnd.ms-office.chartcolorstyle+xml"/>
  <Override PartName="/xl/charts/chart54.xml" ContentType="application/vnd.openxmlformats-officedocument.drawingml.chart+xml"/>
  <Override PartName="/xl/charts/style54.xml" ContentType="application/vnd.ms-office.chartstyle+xml"/>
  <Override PartName="/xl/charts/colors54.xml" ContentType="application/vnd.ms-office.chartcolorstyle+xml"/>
  <Override PartName="/xl/charts/chart55.xml" ContentType="application/vnd.openxmlformats-officedocument.drawingml.chart+xml"/>
  <Override PartName="/xl/charts/style55.xml" ContentType="application/vnd.ms-office.chartstyle+xml"/>
  <Override PartName="/xl/charts/colors55.xml" ContentType="application/vnd.ms-office.chartcolorstyle+xml"/>
  <Override PartName="/xl/charts/chart56.xml" ContentType="application/vnd.openxmlformats-officedocument.drawingml.chart+xml"/>
  <Override PartName="/xl/charts/style56.xml" ContentType="application/vnd.ms-office.chartstyle+xml"/>
  <Override PartName="/xl/charts/colors56.xml" ContentType="application/vnd.ms-office.chartcolorstyle+xml"/>
  <Override PartName="/xl/charts/chart57.xml" ContentType="application/vnd.openxmlformats-officedocument.drawingml.chart+xml"/>
  <Override PartName="/xl/charts/style57.xml" ContentType="application/vnd.ms-office.chartstyle+xml"/>
  <Override PartName="/xl/charts/colors57.xml" ContentType="application/vnd.ms-office.chartcolorstyle+xml"/>
  <Override PartName="/xl/charts/chart58.xml" ContentType="application/vnd.openxmlformats-officedocument.drawingml.chart+xml"/>
  <Override PartName="/xl/charts/style58.xml" ContentType="application/vnd.ms-office.chartstyle+xml"/>
  <Override PartName="/xl/charts/colors58.xml" ContentType="application/vnd.ms-office.chartcolorstyle+xml"/>
  <Override PartName="/xl/charts/chart59.xml" ContentType="application/vnd.openxmlformats-officedocument.drawingml.chart+xml"/>
  <Override PartName="/xl/charts/style59.xml" ContentType="application/vnd.ms-office.chartstyle+xml"/>
  <Override PartName="/xl/charts/colors59.xml" ContentType="application/vnd.ms-office.chartcolorstyle+xml"/>
  <Override PartName="/xl/drawings/drawing4.xml" ContentType="application/vnd.openxmlformats-officedocument.drawing+xml"/>
  <Override PartName="/xl/charts/chart60.xml" ContentType="application/vnd.openxmlformats-officedocument.drawingml.chart+xml"/>
  <Override PartName="/xl/charts/style60.xml" ContentType="application/vnd.ms-office.chartstyle+xml"/>
  <Override PartName="/xl/charts/colors60.xml" ContentType="application/vnd.ms-office.chartcolorstyle+xml"/>
  <Override PartName="/xl/charts/chart61.xml" ContentType="application/vnd.openxmlformats-officedocument.drawingml.chart+xml"/>
  <Override PartName="/xl/charts/style61.xml" ContentType="application/vnd.ms-office.chartstyle+xml"/>
  <Override PartName="/xl/charts/colors61.xml" ContentType="application/vnd.ms-office.chartcolorstyle+xml"/>
  <Override PartName="/xl/charts/chart62.xml" ContentType="application/vnd.openxmlformats-officedocument.drawingml.chart+xml"/>
  <Override PartName="/xl/charts/style62.xml" ContentType="application/vnd.ms-office.chartstyle+xml"/>
  <Override PartName="/xl/charts/colors62.xml" ContentType="application/vnd.ms-office.chartcolorstyle+xml"/>
  <Override PartName="/xl/charts/chart63.xml" ContentType="application/vnd.openxmlformats-officedocument.drawingml.chart+xml"/>
  <Override PartName="/xl/charts/style63.xml" ContentType="application/vnd.ms-office.chartstyle+xml"/>
  <Override PartName="/xl/charts/colors63.xml" ContentType="application/vnd.ms-office.chartcolorstyle+xml"/>
  <Override PartName="/xl/charts/chart64.xml" ContentType="application/vnd.openxmlformats-officedocument.drawingml.chart+xml"/>
  <Override PartName="/xl/charts/style64.xml" ContentType="application/vnd.ms-office.chartstyle+xml"/>
  <Override PartName="/xl/charts/colors64.xml" ContentType="application/vnd.ms-office.chartcolorstyle+xml"/>
  <Override PartName="/xl/charts/chart65.xml" ContentType="application/vnd.openxmlformats-officedocument.drawingml.chart+xml"/>
  <Override PartName="/xl/charts/style65.xml" ContentType="application/vnd.ms-office.chartstyle+xml"/>
  <Override PartName="/xl/charts/colors65.xml" ContentType="application/vnd.ms-office.chartcolorstyle+xml"/>
  <Override PartName="/xl/charts/chart66.xml" ContentType="application/vnd.openxmlformats-officedocument.drawingml.chart+xml"/>
  <Override PartName="/xl/charts/style66.xml" ContentType="application/vnd.ms-office.chartstyle+xml"/>
  <Override PartName="/xl/charts/colors66.xml" ContentType="application/vnd.ms-office.chartcolorstyle+xml"/>
  <Override PartName="/xl/charts/chart67.xml" ContentType="application/vnd.openxmlformats-officedocument.drawingml.chart+xml"/>
  <Override PartName="/xl/charts/style67.xml" ContentType="application/vnd.ms-office.chartstyle+xml"/>
  <Override PartName="/xl/charts/colors67.xml" ContentType="application/vnd.ms-office.chartcolorstyle+xml"/>
  <Override PartName="/xl/charts/chart68.xml" ContentType="application/vnd.openxmlformats-officedocument.drawingml.chart+xml"/>
  <Override PartName="/xl/charts/style68.xml" ContentType="application/vnd.ms-office.chartstyle+xml"/>
  <Override PartName="/xl/charts/colors68.xml" ContentType="application/vnd.ms-office.chartcolorstyle+xml"/>
  <Override PartName="/xl/charts/chart69.xml" ContentType="application/vnd.openxmlformats-officedocument.drawingml.chart+xml"/>
  <Override PartName="/xl/charts/style69.xml" ContentType="application/vnd.ms-office.chartstyle+xml"/>
  <Override PartName="/xl/charts/colors69.xml" ContentType="application/vnd.ms-office.chartcolorstyle+xml"/>
  <Override PartName="/xl/charts/chart70.xml" ContentType="application/vnd.openxmlformats-officedocument.drawingml.chart+xml"/>
  <Override PartName="/xl/charts/style70.xml" ContentType="application/vnd.ms-office.chartstyle+xml"/>
  <Override PartName="/xl/charts/colors70.xml" ContentType="application/vnd.ms-office.chartcolorstyle+xml"/>
  <Override PartName="/xl/charts/chart71.xml" ContentType="application/vnd.openxmlformats-officedocument.drawingml.chart+xml"/>
  <Override PartName="/xl/charts/style71.xml" ContentType="application/vnd.ms-office.chartstyle+xml"/>
  <Override PartName="/xl/charts/colors71.xml" ContentType="application/vnd.ms-office.chartcolorstyle+xml"/>
  <Override PartName="/xl/charts/chart72.xml" ContentType="application/vnd.openxmlformats-officedocument.drawingml.chart+xml"/>
  <Override PartName="/xl/charts/style72.xml" ContentType="application/vnd.ms-office.chartstyle+xml"/>
  <Override PartName="/xl/charts/colors72.xml" ContentType="application/vnd.ms-office.chartcolorstyle+xml"/>
  <Override PartName="/xl/charts/chart73.xml" ContentType="application/vnd.openxmlformats-officedocument.drawingml.chart+xml"/>
  <Override PartName="/xl/charts/style73.xml" ContentType="application/vnd.ms-office.chartstyle+xml"/>
  <Override PartName="/xl/charts/colors73.xml" ContentType="application/vnd.ms-office.chartcolorstyle+xml"/>
  <Override PartName="/xl/charts/chart74.xml" ContentType="application/vnd.openxmlformats-officedocument.drawingml.chart+xml"/>
  <Override PartName="/xl/charts/style74.xml" ContentType="application/vnd.ms-office.chartstyle+xml"/>
  <Override PartName="/xl/charts/colors7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vicmasva\Desktop\SPNL\Estadístiques\WEB\24-25\Excels 27-09 (Mediterrània)\Posteriors històrics (excels preparats)\"/>
    </mc:Choice>
  </mc:AlternateContent>
  <xr:revisionPtr revIDLastSave="0" documentId="13_ncr:1_{A761A9C8-35A4-496B-A118-C2BABD245479}" xr6:coauthVersionLast="47" xr6:coauthVersionMax="47" xr10:uidLastSave="{00000000-0000-0000-0000-000000000000}"/>
  <bookViews>
    <workbookView xWindow="-120" yWindow="-120" windowWidth="19440" windowHeight="15000" firstSheet="2" activeTab="4" xr2:uid="{00000000-000D-0000-FFFF-FFFF00000000}"/>
  </bookViews>
  <sheets>
    <sheet name="General idioma per centre" sheetId="1" state="hidden" r:id="rId1"/>
    <sheet name="Oferta idioma graus per ERT" sheetId="3" r:id="rId2"/>
    <sheet name="Per centre (Actual)" sheetId="2" r:id="rId3"/>
    <sheet name="Actual graus" sheetId="4" r:id="rId4"/>
    <sheet name="Històric centres" sheetId="5" r:id="rId5"/>
    <sheet name="Cursos anteriors" sheetId="6" r:id="rId6"/>
  </sheets>
  <externalReferences>
    <externalReference r:id="rId7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648" i="6" l="1"/>
  <c r="N647" i="6"/>
  <c r="N646" i="6"/>
  <c r="N645" i="6"/>
  <c r="M644" i="6"/>
  <c r="M648" i="6" s="1"/>
  <c r="L644" i="6"/>
  <c r="L648" i="6" s="1"/>
  <c r="K644" i="6"/>
  <c r="J644" i="6"/>
  <c r="J648" i="6" s="1"/>
  <c r="I644" i="6"/>
  <c r="I648" i="6" s="1"/>
  <c r="H644" i="6"/>
  <c r="H648" i="6" s="1"/>
  <c r="G644" i="6"/>
  <c r="G648" i="6" s="1"/>
  <c r="F644" i="6"/>
  <c r="F648" i="6" s="1"/>
  <c r="N648" i="6" s="1"/>
  <c r="N643" i="6"/>
  <c r="N642" i="6"/>
  <c r="N641" i="6"/>
  <c r="N640" i="6"/>
  <c r="N639" i="6"/>
  <c r="M638" i="6"/>
  <c r="L638" i="6"/>
  <c r="K638" i="6"/>
  <c r="J638" i="6"/>
  <c r="I638" i="6"/>
  <c r="H638" i="6"/>
  <c r="G638" i="6"/>
  <c r="F638" i="6"/>
  <c r="N638" i="6" s="1"/>
  <c r="N637" i="6"/>
  <c r="M636" i="6"/>
  <c r="L636" i="6"/>
  <c r="K636" i="6"/>
  <c r="J636" i="6"/>
  <c r="I636" i="6"/>
  <c r="H636" i="6"/>
  <c r="G636" i="6"/>
  <c r="F636" i="6"/>
  <c r="N636" i="6" s="1"/>
  <c r="N635" i="6"/>
  <c r="N634" i="6"/>
  <c r="N633" i="6"/>
  <c r="N632" i="6"/>
  <c r="M631" i="6"/>
  <c r="L631" i="6"/>
  <c r="K631" i="6"/>
  <c r="J631" i="6"/>
  <c r="I631" i="6"/>
  <c r="H631" i="6"/>
  <c r="G631" i="6"/>
  <c r="F631" i="6"/>
  <c r="N631" i="6" s="1"/>
  <c r="N630" i="6"/>
  <c r="N629" i="6"/>
  <c r="M628" i="6"/>
  <c r="L628" i="6"/>
  <c r="K628" i="6"/>
  <c r="J628" i="6"/>
  <c r="I628" i="6"/>
  <c r="H628" i="6"/>
  <c r="G628" i="6"/>
  <c r="F628" i="6"/>
  <c r="N628" i="6" s="1"/>
  <c r="N627" i="6"/>
  <c r="N626" i="6"/>
  <c r="N625" i="6"/>
  <c r="M624" i="6"/>
  <c r="L624" i="6"/>
  <c r="K624" i="6"/>
  <c r="J624" i="6"/>
  <c r="I624" i="6"/>
  <c r="H624" i="6"/>
  <c r="G624" i="6"/>
  <c r="F624" i="6"/>
  <c r="N624" i="6" s="1"/>
  <c r="N623" i="6"/>
  <c r="N622" i="6"/>
  <c r="N621" i="6"/>
  <c r="N620" i="6"/>
  <c r="N619" i="6"/>
  <c r="M618" i="6"/>
  <c r="L618" i="6"/>
  <c r="K618" i="6"/>
  <c r="J618" i="6"/>
  <c r="I618" i="6"/>
  <c r="H618" i="6"/>
  <c r="G618" i="6"/>
  <c r="F618" i="6"/>
  <c r="N618" i="6" s="1"/>
  <c r="N617" i="6"/>
  <c r="N616" i="6"/>
  <c r="N615" i="6"/>
  <c r="N614" i="6"/>
  <c r="M613" i="6"/>
  <c r="L613" i="6"/>
  <c r="K613" i="6"/>
  <c r="J613" i="6"/>
  <c r="I613" i="6"/>
  <c r="H613" i="6"/>
  <c r="G613" i="6"/>
  <c r="F613" i="6"/>
  <c r="N613" i="6" s="1"/>
  <c r="N612" i="6"/>
  <c r="N611" i="6"/>
  <c r="N610" i="6"/>
  <c r="N609" i="6"/>
  <c r="M609" i="6"/>
  <c r="L609" i="6"/>
  <c r="K609" i="6"/>
  <c r="J609" i="6"/>
  <c r="I609" i="6"/>
  <c r="H609" i="6"/>
  <c r="G609" i="6"/>
  <c r="F609" i="6"/>
  <c r="N608" i="6"/>
  <c r="N607" i="6"/>
  <c r="N606" i="6"/>
  <c r="N605" i="6"/>
  <c r="N604" i="6"/>
  <c r="M603" i="6"/>
  <c r="L603" i="6"/>
  <c r="K603" i="6"/>
  <c r="J603" i="6"/>
  <c r="I603" i="6"/>
  <c r="H603" i="6"/>
  <c r="G603" i="6"/>
  <c r="F603" i="6"/>
  <c r="N603" i="6" s="1"/>
  <c r="N602" i="6"/>
  <c r="N601" i="6"/>
  <c r="N600" i="6"/>
  <c r="N599" i="6"/>
  <c r="N598" i="6"/>
  <c r="N597" i="6"/>
  <c r="N596" i="6"/>
  <c r="M595" i="6"/>
  <c r="L595" i="6"/>
  <c r="K595" i="6"/>
  <c r="J595" i="6"/>
  <c r="I595" i="6"/>
  <c r="H595" i="6"/>
  <c r="G595" i="6"/>
  <c r="F595" i="6"/>
  <c r="N595" i="6" s="1"/>
  <c r="N594" i="6"/>
  <c r="N593" i="6"/>
  <c r="N592" i="6"/>
  <c r="N591" i="6"/>
  <c r="M590" i="6"/>
  <c r="L590" i="6"/>
  <c r="K590" i="6"/>
  <c r="J590" i="6"/>
  <c r="I590" i="6"/>
  <c r="H590" i="6"/>
  <c r="G590" i="6"/>
  <c r="F590" i="6"/>
  <c r="N590" i="6" s="1"/>
  <c r="N589" i="6"/>
  <c r="N588" i="6"/>
  <c r="N587" i="6"/>
  <c r="N586" i="6"/>
  <c r="N582" i="6"/>
  <c r="N581" i="6"/>
  <c r="M580" i="6"/>
  <c r="M583" i="6" s="1"/>
  <c r="L580" i="6"/>
  <c r="L583" i="6" s="1"/>
  <c r="K580" i="6"/>
  <c r="K583" i="6" s="1"/>
  <c r="J580" i="6"/>
  <c r="I580" i="6"/>
  <c r="I583" i="6" s="1"/>
  <c r="H580" i="6"/>
  <c r="H583" i="6" s="1"/>
  <c r="G580" i="6"/>
  <c r="G583" i="6" s="1"/>
  <c r="F580" i="6"/>
  <c r="N580" i="6" s="1"/>
  <c r="N579" i="6"/>
  <c r="M578" i="6"/>
  <c r="L578" i="6"/>
  <c r="K578" i="6"/>
  <c r="J578" i="6"/>
  <c r="I578" i="6"/>
  <c r="H578" i="6"/>
  <c r="G578" i="6"/>
  <c r="F578" i="6"/>
  <c r="N578" i="6" s="1"/>
  <c r="N577" i="6"/>
  <c r="N576" i="6"/>
  <c r="N575" i="6"/>
  <c r="N574" i="6"/>
  <c r="N573" i="6"/>
  <c r="N572" i="6"/>
  <c r="M571" i="6"/>
  <c r="L571" i="6"/>
  <c r="K571" i="6"/>
  <c r="J571" i="6"/>
  <c r="J583" i="6" s="1"/>
  <c r="I571" i="6"/>
  <c r="H571" i="6"/>
  <c r="G571" i="6"/>
  <c r="F571" i="6"/>
  <c r="N571" i="6" s="1"/>
  <c r="N570" i="6"/>
  <c r="M569" i="6"/>
  <c r="L569" i="6"/>
  <c r="K569" i="6"/>
  <c r="J569" i="6"/>
  <c r="I569" i="6"/>
  <c r="H569" i="6"/>
  <c r="G569" i="6"/>
  <c r="F569" i="6"/>
  <c r="N569" i="6" s="1"/>
  <c r="N568" i="6"/>
  <c r="N567" i="6"/>
  <c r="N566" i="6"/>
  <c r="N565" i="6"/>
  <c r="M564" i="6"/>
  <c r="L564" i="6"/>
  <c r="K564" i="6"/>
  <c r="J564" i="6"/>
  <c r="I564" i="6"/>
  <c r="H564" i="6"/>
  <c r="G564" i="6"/>
  <c r="F564" i="6"/>
  <c r="N564" i="6" s="1"/>
  <c r="N563" i="6"/>
  <c r="N562" i="6"/>
  <c r="M561" i="6"/>
  <c r="L561" i="6"/>
  <c r="K561" i="6"/>
  <c r="J561" i="6"/>
  <c r="I561" i="6"/>
  <c r="H561" i="6"/>
  <c r="G561" i="6"/>
  <c r="F561" i="6"/>
  <c r="N561" i="6" s="1"/>
  <c r="N560" i="6"/>
  <c r="N559" i="6"/>
  <c r="N558" i="6"/>
  <c r="M557" i="6"/>
  <c r="L557" i="6"/>
  <c r="K557" i="6"/>
  <c r="J557" i="6"/>
  <c r="I557" i="6"/>
  <c r="H557" i="6"/>
  <c r="G557" i="6"/>
  <c r="F557" i="6"/>
  <c r="N557" i="6" s="1"/>
  <c r="N556" i="6"/>
  <c r="N555" i="6"/>
  <c r="N554" i="6"/>
  <c r="N553" i="6"/>
  <c r="N552" i="6"/>
  <c r="M551" i="6"/>
  <c r="L551" i="6"/>
  <c r="K551" i="6"/>
  <c r="J551" i="6"/>
  <c r="I551" i="6"/>
  <c r="H551" i="6"/>
  <c r="G551" i="6"/>
  <c r="F551" i="6"/>
  <c r="N551" i="6" s="1"/>
  <c r="N550" i="6"/>
  <c r="N549" i="6"/>
  <c r="N548" i="6"/>
  <c r="N547" i="6"/>
  <c r="M546" i="6"/>
  <c r="L546" i="6"/>
  <c r="K546" i="6"/>
  <c r="J546" i="6"/>
  <c r="I546" i="6"/>
  <c r="H546" i="6"/>
  <c r="G546" i="6"/>
  <c r="F546" i="6"/>
  <c r="N546" i="6" s="1"/>
  <c r="N545" i="6"/>
  <c r="N544" i="6"/>
  <c r="M543" i="6"/>
  <c r="L543" i="6"/>
  <c r="K543" i="6"/>
  <c r="J543" i="6"/>
  <c r="I543" i="6"/>
  <c r="H543" i="6"/>
  <c r="G543" i="6"/>
  <c r="F543" i="6"/>
  <c r="N543" i="6" s="1"/>
  <c r="N542" i="6"/>
  <c r="N541" i="6"/>
  <c r="N540" i="6"/>
  <c r="N539" i="6"/>
  <c r="N538" i="6"/>
  <c r="M537" i="6"/>
  <c r="L537" i="6"/>
  <c r="K537" i="6"/>
  <c r="J537" i="6"/>
  <c r="I537" i="6"/>
  <c r="H537" i="6"/>
  <c r="G537" i="6"/>
  <c r="F537" i="6"/>
  <c r="N537" i="6" s="1"/>
  <c r="N536" i="6"/>
  <c r="N535" i="6"/>
  <c r="N534" i="6"/>
  <c r="N533" i="6"/>
  <c r="N532" i="6"/>
  <c r="N531" i="6"/>
  <c r="N530" i="6"/>
  <c r="M529" i="6"/>
  <c r="L529" i="6"/>
  <c r="K529" i="6"/>
  <c r="J529" i="6"/>
  <c r="I529" i="6"/>
  <c r="H529" i="6"/>
  <c r="G529" i="6"/>
  <c r="F529" i="6"/>
  <c r="N529" i="6" s="1"/>
  <c r="N528" i="6"/>
  <c r="N527" i="6"/>
  <c r="N526" i="6"/>
  <c r="M525" i="6"/>
  <c r="L525" i="6"/>
  <c r="K525" i="6"/>
  <c r="J525" i="6"/>
  <c r="I525" i="6"/>
  <c r="H525" i="6"/>
  <c r="G525" i="6"/>
  <c r="F525" i="6"/>
  <c r="N525" i="6" s="1"/>
  <c r="N524" i="6"/>
  <c r="N523" i="6"/>
  <c r="N522" i="6"/>
  <c r="N521" i="6"/>
  <c r="B517" i="6"/>
  <c r="N516" i="6"/>
  <c r="N515" i="6"/>
  <c r="M514" i="6"/>
  <c r="L514" i="6"/>
  <c r="K514" i="6"/>
  <c r="J514" i="6"/>
  <c r="I514" i="6"/>
  <c r="H514" i="6"/>
  <c r="G514" i="6"/>
  <c r="F514" i="6"/>
  <c r="N514" i="6" s="1"/>
  <c r="N513" i="6"/>
  <c r="M512" i="6"/>
  <c r="L512" i="6"/>
  <c r="K512" i="6"/>
  <c r="J512" i="6"/>
  <c r="I512" i="6"/>
  <c r="H512" i="6"/>
  <c r="G512" i="6"/>
  <c r="F512" i="6"/>
  <c r="N512" i="6" s="1"/>
  <c r="N511" i="6"/>
  <c r="N510" i="6"/>
  <c r="N509" i="6"/>
  <c r="N508" i="6"/>
  <c r="N507" i="6"/>
  <c r="N506" i="6"/>
  <c r="M505" i="6"/>
  <c r="L505" i="6"/>
  <c r="K505" i="6"/>
  <c r="J505" i="6"/>
  <c r="I505" i="6"/>
  <c r="H505" i="6"/>
  <c r="G505" i="6"/>
  <c r="F505" i="6"/>
  <c r="N505" i="6" s="1"/>
  <c r="N504" i="6"/>
  <c r="M503" i="6"/>
  <c r="L503" i="6"/>
  <c r="K503" i="6"/>
  <c r="J503" i="6"/>
  <c r="I503" i="6"/>
  <c r="H503" i="6"/>
  <c r="G503" i="6"/>
  <c r="F503" i="6"/>
  <c r="N503" i="6" s="1"/>
  <c r="N502" i="6"/>
  <c r="N501" i="6"/>
  <c r="N500" i="6"/>
  <c r="M499" i="6"/>
  <c r="L499" i="6"/>
  <c r="K499" i="6"/>
  <c r="J499" i="6"/>
  <c r="I499" i="6"/>
  <c r="H499" i="6"/>
  <c r="G499" i="6"/>
  <c r="F499" i="6"/>
  <c r="N499" i="6" s="1"/>
  <c r="N498" i="6"/>
  <c r="N497" i="6"/>
  <c r="M496" i="6"/>
  <c r="L496" i="6"/>
  <c r="K496" i="6"/>
  <c r="J496" i="6"/>
  <c r="I496" i="6"/>
  <c r="H496" i="6"/>
  <c r="G496" i="6"/>
  <c r="F496" i="6"/>
  <c r="N496" i="6" s="1"/>
  <c r="N495" i="6"/>
  <c r="N494" i="6"/>
  <c r="M493" i="6"/>
  <c r="L493" i="6"/>
  <c r="K493" i="6"/>
  <c r="J493" i="6"/>
  <c r="I493" i="6"/>
  <c r="H493" i="6"/>
  <c r="G493" i="6"/>
  <c r="F493" i="6"/>
  <c r="N493" i="6" s="1"/>
  <c r="N492" i="6"/>
  <c r="N491" i="6"/>
  <c r="N490" i="6"/>
  <c r="N489" i="6"/>
  <c r="N488" i="6"/>
  <c r="M487" i="6"/>
  <c r="L487" i="6"/>
  <c r="K487" i="6"/>
  <c r="J487" i="6"/>
  <c r="I487" i="6"/>
  <c r="H487" i="6"/>
  <c r="G487" i="6"/>
  <c r="F487" i="6"/>
  <c r="N487" i="6" s="1"/>
  <c r="N486" i="6"/>
  <c r="N485" i="6"/>
  <c r="N484" i="6"/>
  <c r="N483" i="6"/>
  <c r="M482" i="6"/>
  <c r="L482" i="6"/>
  <c r="K482" i="6"/>
  <c r="J482" i="6"/>
  <c r="I482" i="6"/>
  <c r="H482" i="6"/>
  <c r="G482" i="6"/>
  <c r="F482" i="6"/>
  <c r="N482" i="6" s="1"/>
  <c r="N481" i="6"/>
  <c r="N480" i="6"/>
  <c r="M479" i="6"/>
  <c r="L479" i="6"/>
  <c r="K479" i="6"/>
  <c r="J479" i="6"/>
  <c r="I479" i="6"/>
  <c r="H479" i="6"/>
  <c r="G479" i="6"/>
  <c r="F479" i="6"/>
  <c r="N479" i="6" s="1"/>
  <c r="N478" i="6"/>
  <c r="N477" i="6"/>
  <c r="N476" i="6"/>
  <c r="N475" i="6"/>
  <c r="N474" i="6"/>
  <c r="M473" i="6"/>
  <c r="L473" i="6"/>
  <c r="K473" i="6"/>
  <c r="J473" i="6"/>
  <c r="I473" i="6"/>
  <c r="H473" i="6"/>
  <c r="G473" i="6"/>
  <c r="F473" i="6"/>
  <c r="N473" i="6" s="1"/>
  <c r="N472" i="6"/>
  <c r="N471" i="6"/>
  <c r="N470" i="6"/>
  <c r="N469" i="6"/>
  <c r="N468" i="6"/>
  <c r="N467" i="6"/>
  <c r="M466" i="6"/>
  <c r="M517" i="6" s="1"/>
  <c r="L466" i="6"/>
  <c r="K466" i="6"/>
  <c r="J466" i="6"/>
  <c r="I466" i="6"/>
  <c r="I517" i="6" s="1"/>
  <c r="H466" i="6"/>
  <c r="G466" i="6"/>
  <c r="F466" i="6"/>
  <c r="N466" i="6" s="1"/>
  <c r="N465" i="6"/>
  <c r="N464" i="6"/>
  <c r="M463" i="6"/>
  <c r="L463" i="6"/>
  <c r="L517" i="6" s="1"/>
  <c r="K463" i="6"/>
  <c r="K517" i="6" s="1"/>
  <c r="J463" i="6"/>
  <c r="J517" i="6" s="1"/>
  <c r="I463" i="6"/>
  <c r="H463" i="6"/>
  <c r="H517" i="6" s="1"/>
  <c r="G463" i="6"/>
  <c r="G517" i="6" s="1"/>
  <c r="F463" i="6"/>
  <c r="N463" i="6" s="1"/>
  <c r="N462" i="6"/>
  <c r="N461" i="6"/>
  <c r="N460" i="6"/>
  <c r="N459" i="6"/>
  <c r="M457" i="6"/>
  <c r="L457" i="6"/>
  <c r="K457" i="6"/>
  <c r="J457" i="6"/>
  <c r="I457" i="6"/>
  <c r="H457" i="6"/>
  <c r="G457" i="6"/>
  <c r="F457" i="6"/>
  <c r="N457" i="6" s="1"/>
  <c r="B457" i="6"/>
  <c r="N456" i="6"/>
  <c r="N455" i="6"/>
  <c r="N454" i="6"/>
  <c r="N453" i="6"/>
  <c r="N452" i="6"/>
  <c r="N451" i="6"/>
  <c r="N450" i="6"/>
  <c r="N449" i="6"/>
  <c r="N448" i="6"/>
  <c r="N447" i="6"/>
  <c r="N446" i="6"/>
  <c r="N445" i="6"/>
  <c r="N444" i="6"/>
  <c r="N443" i="6"/>
  <c r="N442" i="6"/>
  <c r="N441" i="6"/>
  <c r="N440" i="6"/>
  <c r="N439" i="6"/>
  <c r="N438" i="6"/>
  <c r="N437" i="6"/>
  <c r="N436" i="6"/>
  <c r="N435" i="6"/>
  <c r="N434" i="6"/>
  <c r="N433" i="6"/>
  <c r="N432" i="6"/>
  <c r="N431" i="6"/>
  <c r="N430" i="6"/>
  <c r="N429" i="6"/>
  <c r="N428" i="6"/>
  <c r="N427" i="6"/>
  <c r="N426" i="6"/>
  <c r="N425" i="6"/>
  <c r="N424" i="6"/>
  <c r="N423" i="6"/>
  <c r="N422" i="6"/>
  <c r="N421" i="6"/>
  <c r="N420" i="6"/>
  <c r="N419" i="6"/>
  <c r="N418" i="6"/>
  <c r="N417" i="6"/>
  <c r="N416" i="6"/>
  <c r="N415" i="6"/>
  <c r="N414" i="6"/>
  <c r="N413" i="6"/>
  <c r="M410" i="6"/>
  <c r="L410" i="6"/>
  <c r="K410" i="6"/>
  <c r="J410" i="6"/>
  <c r="I410" i="6"/>
  <c r="H410" i="6"/>
  <c r="G410" i="6"/>
  <c r="F410" i="6"/>
  <c r="N410" i="6" s="1"/>
  <c r="B410" i="6"/>
  <c r="N409" i="6"/>
  <c r="N408" i="6"/>
  <c r="N407" i="6"/>
  <c r="N406" i="6"/>
  <c r="N405" i="6"/>
  <c r="N404" i="6"/>
  <c r="N403" i="6"/>
  <c r="N402" i="6"/>
  <c r="N401" i="6"/>
  <c r="N400" i="6"/>
  <c r="N399" i="6"/>
  <c r="N398" i="6"/>
  <c r="N397" i="6"/>
  <c r="N396" i="6"/>
  <c r="N395" i="6"/>
  <c r="N394" i="6"/>
  <c r="N393" i="6"/>
  <c r="N392" i="6"/>
  <c r="N391" i="6"/>
  <c r="N390" i="6"/>
  <c r="N389" i="6"/>
  <c r="N388" i="6"/>
  <c r="N387" i="6"/>
  <c r="N386" i="6"/>
  <c r="N385" i="6"/>
  <c r="N384" i="6"/>
  <c r="N383" i="6"/>
  <c r="N382" i="6"/>
  <c r="N381" i="6"/>
  <c r="N380" i="6"/>
  <c r="N379" i="6"/>
  <c r="N378" i="6"/>
  <c r="N377" i="6"/>
  <c r="N376" i="6"/>
  <c r="N375" i="6"/>
  <c r="N374" i="6"/>
  <c r="N373" i="6"/>
  <c r="N372" i="6"/>
  <c r="N371" i="6"/>
  <c r="N370" i="6"/>
  <c r="N369" i="6"/>
  <c r="N368" i="6"/>
  <c r="N367" i="6"/>
  <c r="M364" i="6"/>
  <c r="L364" i="6"/>
  <c r="K364" i="6"/>
  <c r="J364" i="6"/>
  <c r="I364" i="6"/>
  <c r="H364" i="6"/>
  <c r="G364" i="6"/>
  <c r="F364" i="6"/>
  <c r="N364" i="6" s="1"/>
  <c r="B364" i="6"/>
  <c r="N363" i="6"/>
  <c r="N362" i="6"/>
  <c r="N361" i="6"/>
  <c r="N360" i="6"/>
  <c r="N359" i="6"/>
  <c r="N358" i="6"/>
  <c r="N357" i="6"/>
  <c r="N356" i="6"/>
  <c r="N355" i="6"/>
  <c r="N354" i="6"/>
  <c r="N353" i="6"/>
  <c r="N352" i="6"/>
  <c r="N351" i="6"/>
  <c r="N350" i="6"/>
  <c r="N349" i="6"/>
  <c r="N348" i="6"/>
  <c r="N347" i="6"/>
  <c r="N346" i="6"/>
  <c r="N345" i="6"/>
  <c r="N344" i="6"/>
  <c r="N343" i="6"/>
  <c r="N342" i="6"/>
  <c r="N341" i="6"/>
  <c r="N340" i="6"/>
  <c r="N339" i="6"/>
  <c r="N338" i="6"/>
  <c r="N337" i="6"/>
  <c r="N336" i="6"/>
  <c r="N335" i="6"/>
  <c r="N334" i="6"/>
  <c r="N333" i="6"/>
  <c r="N332" i="6"/>
  <c r="N331" i="6"/>
  <c r="N330" i="6"/>
  <c r="N329" i="6"/>
  <c r="N328" i="6"/>
  <c r="N327" i="6"/>
  <c r="N326" i="6"/>
  <c r="N325" i="6"/>
  <c r="N324" i="6"/>
  <c r="N323" i="6"/>
  <c r="N322" i="6"/>
  <c r="N321" i="6"/>
  <c r="M319" i="6"/>
  <c r="L319" i="6"/>
  <c r="K319" i="6"/>
  <c r="J319" i="6"/>
  <c r="I319" i="6"/>
  <c r="H319" i="6"/>
  <c r="G319" i="6"/>
  <c r="F319" i="6"/>
  <c r="N319" i="6" s="1"/>
  <c r="B319" i="6"/>
  <c r="N318" i="6"/>
  <c r="N317" i="6"/>
  <c r="N316" i="6"/>
  <c r="N315" i="6"/>
  <c r="N314" i="6"/>
  <c r="N313" i="6"/>
  <c r="N312" i="6"/>
  <c r="N311" i="6"/>
  <c r="N310" i="6"/>
  <c r="N309" i="6"/>
  <c r="N308" i="6"/>
  <c r="N307" i="6"/>
  <c r="N306" i="6"/>
  <c r="N305" i="6"/>
  <c r="N304" i="6"/>
  <c r="N303" i="6"/>
  <c r="N302" i="6"/>
  <c r="N301" i="6"/>
  <c r="N300" i="6"/>
  <c r="N299" i="6"/>
  <c r="N298" i="6"/>
  <c r="N297" i="6"/>
  <c r="N296" i="6"/>
  <c r="N295" i="6"/>
  <c r="N294" i="6"/>
  <c r="N293" i="6"/>
  <c r="N292" i="6"/>
  <c r="N291" i="6"/>
  <c r="N290" i="6"/>
  <c r="N289" i="6"/>
  <c r="N288" i="6"/>
  <c r="N287" i="6"/>
  <c r="N286" i="6"/>
  <c r="N285" i="6"/>
  <c r="N284" i="6"/>
  <c r="N283" i="6"/>
  <c r="N282" i="6"/>
  <c r="N281" i="6"/>
  <c r="N280" i="6"/>
  <c r="N279" i="6"/>
  <c r="N278" i="6"/>
  <c r="N277" i="6"/>
  <c r="N276" i="6"/>
  <c r="M274" i="6"/>
  <c r="L274" i="6"/>
  <c r="K274" i="6"/>
  <c r="J274" i="6"/>
  <c r="I274" i="6"/>
  <c r="H274" i="6"/>
  <c r="G274" i="6"/>
  <c r="F274" i="6"/>
  <c r="N274" i="6" s="1"/>
  <c r="B274" i="6"/>
  <c r="N273" i="6"/>
  <c r="N272" i="6"/>
  <c r="N271" i="6"/>
  <c r="N270" i="6"/>
  <c r="N269" i="6"/>
  <c r="N268" i="6"/>
  <c r="N267" i="6"/>
  <c r="N266" i="6"/>
  <c r="N265" i="6"/>
  <c r="N264" i="6"/>
  <c r="N263" i="6"/>
  <c r="N262" i="6"/>
  <c r="N261" i="6"/>
  <c r="N260" i="6"/>
  <c r="N259" i="6"/>
  <c r="N258" i="6"/>
  <c r="N257" i="6"/>
  <c r="N256" i="6"/>
  <c r="N255" i="6"/>
  <c r="N254" i="6"/>
  <c r="N253" i="6"/>
  <c r="N252" i="6"/>
  <c r="N251" i="6"/>
  <c r="N250" i="6"/>
  <c r="N249" i="6"/>
  <c r="N248" i="6"/>
  <c r="N247" i="6"/>
  <c r="N246" i="6"/>
  <c r="N245" i="6"/>
  <c r="N244" i="6"/>
  <c r="N243" i="6"/>
  <c r="N242" i="6"/>
  <c r="N241" i="6"/>
  <c r="N240" i="6"/>
  <c r="N239" i="6"/>
  <c r="N238" i="6"/>
  <c r="N237" i="6"/>
  <c r="N236" i="6"/>
  <c r="N235" i="6"/>
  <c r="M233" i="6"/>
  <c r="L233" i="6"/>
  <c r="K233" i="6"/>
  <c r="J233" i="6"/>
  <c r="I233" i="6"/>
  <c r="H233" i="6"/>
  <c r="G233" i="6"/>
  <c r="F233" i="6"/>
  <c r="N233" i="6" s="1"/>
  <c r="B233" i="6"/>
  <c r="N232" i="6"/>
  <c r="N231" i="6"/>
  <c r="N230" i="6"/>
  <c r="N229" i="6"/>
  <c r="N228" i="6"/>
  <c r="N227" i="6"/>
  <c r="N226" i="6"/>
  <c r="N225" i="6"/>
  <c r="N224" i="6"/>
  <c r="N223" i="6"/>
  <c r="N222" i="6"/>
  <c r="N221" i="6"/>
  <c r="N220" i="6"/>
  <c r="N219" i="6"/>
  <c r="N218" i="6"/>
  <c r="N217" i="6"/>
  <c r="N216" i="6"/>
  <c r="N215" i="6"/>
  <c r="N214" i="6"/>
  <c r="N213" i="6"/>
  <c r="N212" i="6"/>
  <c r="N211" i="6"/>
  <c r="N210" i="6"/>
  <c r="N209" i="6"/>
  <c r="N208" i="6"/>
  <c r="N207" i="6"/>
  <c r="N206" i="6"/>
  <c r="N205" i="6"/>
  <c r="N204" i="6"/>
  <c r="N203" i="6"/>
  <c r="N202" i="6"/>
  <c r="N201" i="6"/>
  <c r="N200" i="6"/>
  <c r="N199" i="6"/>
  <c r="N198" i="6"/>
  <c r="N197" i="6"/>
  <c r="N196" i="6"/>
  <c r="N195" i="6"/>
  <c r="N194" i="6"/>
  <c r="N193" i="6"/>
  <c r="M191" i="6"/>
  <c r="L191" i="6"/>
  <c r="K191" i="6"/>
  <c r="J191" i="6"/>
  <c r="I191" i="6"/>
  <c r="H191" i="6"/>
  <c r="G191" i="6"/>
  <c r="F191" i="6"/>
  <c r="N191" i="6" s="1"/>
  <c r="B191" i="6"/>
  <c r="N190" i="6"/>
  <c r="N189" i="6"/>
  <c r="N188" i="6"/>
  <c r="N187" i="6"/>
  <c r="N186" i="6"/>
  <c r="N185" i="6"/>
  <c r="N184" i="6"/>
  <c r="N183" i="6"/>
  <c r="N182" i="6"/>
  <c r="N181" i="6"/>
  <c r="N180" i="6"/>
  <c r="N179" i="6"/>
  <c r="N178" i="6"/>
  <c r="N177" i="6"/>
  <c r="N176" i="6"/>
  <c r="N175" i="6"/>
  <c r="N174" i="6"/>
  <c r="N173" i="6"/>
  <c r="N172" i="6"/>
  <c r="N171" i="6"/>
  <c r="N170" i="6"/>
  <c r="N169" i="6"/>
  <c r="N168" i="6"/>
  <c r="N167" i="6"/>
  <c r="N166" i="6"/>
  <c r="N165" i="6"/>
  <c r="N164" i="6"/>
  <c r="N163" i="6"/>
  <c r="N162" i="6"/>
  <c r="N161" i="6"/>
  <c r="N160" i="6"/>
  <c r="N159" i="6"/>
  <c r="N158" i="6"/>
  <c r="N157" i="6"/>
  <c r="N156" i="6"/>
  <c r="N155" i="6"/>
  <c r="N154" i="6"/>
  <c r="N153" i="6"/>
  <c r="N152" i="6"/>
  <c r="N151" i="6"/>
  <c r="M149" i="6"/>
  <c r="L149" i="6"/>
  <c r="K149" i="6"/>
  <c r="J149" i="6"/>
  <c r="I149" i="6"/>
  <c r="H149" i="6"/>
  <c r="G149" i="6"/>
  <c r="F149" i="6"/>
  <c r="N149" i="6" s="1"/>
  <c r="B149" i="6"/>
  <c r="N148" i="6"/>
  <c r="N147" i="6"/>
  <c r="N146" i="6"/>
  <c r="N145" i="6"/>
  <c r="N144" i="6"/>
  <c r="N143" i="6"/>
  <c r="N142" i="6"/>
  <c r="N141" i="6"/>
  <c r="N140" i="6"/>
  <c r="N139" i="6"/>
  <c r="N138" i="6"/>
  <c r="N137" i="6"/>
  <c r="N136" i="6"/>
  <c r="N135" i="6"/>
  <c r="N134" i="6"/>
  <c r="N133" i="6"/>
  <c r="N132" i="6"/>
  <c r="N131" i="6"/>
  <c r="N130" i="6"/>
  <c r="N129" i="6"/>
  <c r="N128" i="6"/>
  <c r="N127" i="6"/>
  <c r="N126" i="6"/>
  <c r="N125" i="6"/>
  <c r="N124" i="6"/>
  <c r="N123" i="6"/>
  <c r="N122" i="6"/>
  <c r="N121" i="6"/>
  <c r="N120" i="6"/>
  <c r="N119" i="6"/>
  <c r="N118" i="6"/>
  <c r="N117" i="6"/>
  <c r="N116" i="6"/>
  <c r="N115" i="6"/>
  <c r="N114" i="6"/>
  <c r="N113" i="6"/>
  <c r="N112" i="6"/>
  <c r="M110" i="6"/>
  <c r="L110" i="6"/>
  <c r="K110" i="6"/>
  <c r="J110" i="6"/>
  <c r="I110" i="6"/>
  <c r="H110" i="6"/>
  <c r="G110" i="6"/>
  <c r="F110" i="6"/>
  <c r="N110" i="6" s="1"/>
  <c r="B110" i="6"/>
  <c r="N109" i="6"/>
  <c r="N108" i="6"/>
  <c r="N107" i="6"/>
  <c r="N106" i="6"/>
  <c r="N105" i="6"/>
  <c r="N104" i="6"/>
  <c r="N103" i="6"/>
  <c r="N102" i="6"/>
  <c r="N101" i="6"/>
  <c r="N100" i="6"/>
  <c r="N99" i="6"/>
  <c r="N98" i="6"/>
  <c r="N97" i="6"/>
  <c r="N96" i="6"/>
  <c r="N95" i="6"/>
  <c r="N94" i="6"/>
  <c r="N93" i="6"/>
  <c r="N92" i="6"/>
  <c r="N91" i="6"/>
  <c r="N90" i="6"/>
  <c r="N89" i="6"/>
  <c r="N88" i="6"/>
  <c r="N87" i="6"/>
  <c r="N86" i="6"/>
  <c r="N85" i="6"/>
  <c r="N84" i="6"/>
  <c r="N83" i="6"/>
  <c r="N82" i="6"/>
  <c r="N81" i="6"/>
  <c r="N80" i="6"/>
  <c r="N79" i="6"/>
  <c r="N78" i="6"/>
  <c r="N77" i="6"/>
  <c r="N76" i="6"/>
  <c r="N75" i="6"/>
  <c r="N74" i="6"/>
  <c r="N73" i="6"/>
  <c r="M71" i="6"/>
  <c r="L71" i="6"/>
  <c r="K71" i="6"/>
  <c r="J71" i="6"/>
  <c r="I71" i="6"/>
  <c r="H71" i="6"/>
  <c r="G71" i="6"/>
  <c r="F71" i="6"/>
  <c r="N71" i="6" s="1"/>
  <c r="B71" i="6"/>
  <c r="N70" i="6"/>
  <c r="N69" i="6"/>
  <c r="N68" i="6"/>
  <c r="N67" i="6"/>
  <c r="N66" i="6"/>
  <c r="N65" i="6"/>
  <c r="N64" i="6"/>
  <c r="N63" i="6"/>
  <c r="N62" i="6"/>
  <c r="N61" i="6"/>
  <c r="N60" i="6"/>
  <c r="N59" i="6"/>
  <c r="N58" i="6"/>
  <c r="N57" i="6"/>
  <c r="N56" i="6"/>
  <c r="N55" i="6"/>
  <c r="N54" i="6"/>
  <c r="N53" i="6"/>
  <c r="N52" i="6"/>
  <c r="N51" i="6"/>
  <c r="N50" i="6"/>
  <c r="N49" i="6"/>
  <c r="N48" i="6"/>
  <c r="N47" i="6"/>
  <c r="N46" i="6"/>
  <c r="N45" i="6"/>
  <c r="N44" i="6"/>
  <c r="N43" i="6"/>
  <c r="N42" i="6"/>
  <c r="N41" i="6"/>
  <c r="N40" i="6"/>
  <c r="N39" i="6"/>
  <c r="N38" i="6"/>
  <c r="N37" i="6"/>
  <c r="M35" i="6"/>
  <c r="L35" i="6"/>
  <c r="K35" i="6"/>
  <c r="J35" i="6"/>
  <c r="I35" i="6"/>
  <c r="H35" i="6"/>
  <c r="G35" i="6"/>
  <c r="F35" i="6"/>
  <c r="N35" i="6" s="1"/>
  <c r="B35" i="6"/>
  <c r="N34" i="6"/>
  <c r="N33" i="6"/>
  <c r="N32" i="6"/>
  <c r="N31" i="6"/>
  <c r="N30" i="6"/>
  <c r="N29" i="6"/>
  <c r="N28" i="6"/>
  <c r="N27" i="6"/>
  <c r="N26" i="6"/>
  <c r="N25" i="6"/>
  <c r="N24" i="6"/>
  <c r="N23" i="6"/>
  <c r="N22" i="6"/>
  <c r="N21" i="6"/>
  <c r="N20" i="6"/>
  <c r="N19" i="6"/>
  <c r="N18" i="6"/>
  <c r="N17" i="6"/>
  <c r="N16" i="6"/>
  <c r="N15" i="6"/>
  <c r="N14" i="6"/>
  <c r="N13" i="6"/>
  <c r="N12" i="6"/>
  <c r="N11" i="6"/>
  <c r="N10" i="6"/>
  <c r="N9" i="6"/>
  <c r="N8" i="6"/>
  <c r="N7" i="6"/>
  <c r="N6" i="6"/>
  <c r="N5" i="6"/>
  <c r="N4" i="6"/>
  <c r="N3" i="6"/>
  <c r="N2" i="6"/>
  <c r="Q16" i="5"/>
  <c r="Q14" i="5"/>
  <c r="Q13" i="5"/>
  <c r="Q12" i="5"/>
  <c r="Q11" i="5"/>
  <c r="Q10" i="5"/>
  <c r="Q9" i="5"/>
  <c r="Q8" i="5"/>
  <c r="Q6" i="5"/>
  <c r="Q5" i="5"/>
  <c r="Q3" i="5"/>
  <c r="P16" i="5"/>
  <c r="O16" i="5"/>
  <c r="N16" i="5"/>
  <c r="M16" i="5"/>
  <c r="L16" i="5"/>
  <c r="J16" i="5"/>
  <c r="P15" i="5"/>
  <c r="P14" i="5"/>
  <c r="P13" i="5"/>
  <c r="P12" i="5"/>
  <c r="P11" i="5"/>
  <c r="P10" i="5"/>
  <c r="P9" i="5"/>
  <c r="P8" i="5"/>
  <c r="P7" i="5"/>
  <c r="P6" i="5"/>
  <c r="P5" i="5"/>
  <c r="P3" i="5"/>
  <c r="N3" i="5"/>
  <c r="F517" i="6" l="1"/>
  <c r="N517" i="6" s="1"/>
  <c r="F583" i="6"/>
  <c r="N583" i="6" s="1"/>
  <c r="N644" i="6"/>
  <c r="F64" i="2" l="1"/>
  <c r="F65" i="2"/>
  <c r="F66" i="2"/>
  <c r="F67" i="2"/>
  <c r="F63" i="2"/>
  <c r="F60" i="2"/>
  <c r="F61" i="2"/>
  <c r="F59" i="2"/>
  <c r="F50" i="2"/>
  <c r="F51" i="2"/>
  <c r="F52" i="2"/>
  <c r="F53" i="2"/>
  <c r="F56" i="2"/>
  <c r="F57" i="2"/>
  <c r="F55" i="2"/>
  <c r="F49" i="2"/>
  <c r="F46" i="2"/>
  <c r="F47" i="2"/>
  <c r="F45" i="2"/>
  <c r="F43" i="2"/>
  <c r="F42" i="2"/>
  <c r="F40" i="2"/>
  <c r="F39" i="2"/>
  <c r="F37" i="2"/>
  <c r="F36" i="2"/>
  <c r="F33" i="2"/>
  <c r="F34" i="2"/>
  <c r="F32" i="2"/>
  <c r="F29" i="2"/>
  <c r="F30" i="2"/>
  <c r="F28" i="2"/>
  <c r="F25" i="2"/>
  <c r="F26" i="2"/>
  <c r="F24" i="2"/>
  <c r="F21" i="2"/>
  <c r="F22" i="2"/>
  <c r="F20" i="2"/>
  <c r="F17" i="2"/>
  <c r="F18" i="2"/>
  <c r="F16" i="2"/>
  <c r="F11" i="2"/>
  <c r="F12" i="2"/>
  <c r="F13" i="2"/>
  <c r="F14" i="2"/>
  <c r="F10" i="2"/>
  <c r="G25" i="3"/>
  <c r="H25" i="3"/>
  <c r="I25" i="3"/>
  <c r="J25" i="3"/>
  <c r="K25" i="3"/>
  <c r="F25" i="3"/>
  <c r="F28" i="3"/>
  <c r="G28" i="3"/>
  <c r="H28" i="3"/>
  <c r="I28" i="3"/>
  <c r="J28" i="3"/>
  <c r="K28" i="3"/>
  <c r="F29" i="3"/>
  <c r="G29" i="3"/>
  <c r="H29" i="3"/>
  <c r="I29" i="3"/>
  <c r="J29" i="3"/>
  <c r="K29" i="3"/>
  <c r="F30" i="3"/>
  <c r="G30" i="3"/>
  <c r="H30" i="3"/>
  <c r="I30" i="3"/>
  <c r="J30" i="3"/>
  <c r="K30" i="3"/>
  <c r="F31" i="3"/>
  <c r="G31" i="3"/>
  <c r="H31" i="3"/>
  <c r="I31" i="3"/>
  <c r="J31" i="3"/>
  <c r="K31" i="3"/>
  <c r="F32" i="3"/>
  <c r="G32" i="3"/>
  <c r="H32" i="3"/>
  <c r="I32" i="3"/>
  <c r="J32" i="3"/>
  <c r="K32" i="3"/>
  <c r="F33" i="3"/>
  <c r="G33" i="3"/>
  <c r="H33" i="3"/>
  <c r="I33" i="3"/>
  <c r="J33" i="3"/>
  <c r="K33" i="3"/>
  <c r="F34" i="3"/>
  <c r="G34" i="3"/>
  <c r="H34" i="3"/>
  <c r="I34" i="3"/>
  <c r="J34" i="3"/>
  <c r="K34" i="3"/>
  <c r="F35" i="3"/>
  <c r="G35" i="3"/>
  <c r="H35" i="3"/>
  <c r="I35" i="3"/>
  <c r="J35" i="3"/>
  <c r="K35" i="3"/>
  <c r="F36" i="3"/>
  <c r="G36" i="3"/>
  <c r="H36" i="3"/>
  <c r="I36" i="3"/>
  <c r="J36" i="3"/>
  <c r="K36" i="3"/>
  <c r="F37" i="3"/>
  <c r="G37" i="3"/>
  <c r="H37" i="3"/>
  <c r="I37" i="3"/>
  <c r="J37" i="3"/>
  <c r="K37" i="3"/>
  <c r="F38" i="3"/>
  <c r="G38" i="3"/>
  <c r="H38" i="3"/>
  <c r="I38" i="3"/>
  <c r="J38" i="3"/>
  <c r="K38" i="3"/>
  <c r="F39" i="3"/>
  <c r="G39" i="3"/>
  <c r="H39" i="3"/>
  <c r="I39" i="3"/>
  <c r="J39" i="3"/>
  <c r="K39" i="3"/>
  <c r="G27" i="3"/>
  <c r="H27" i="3"/>
  <c r="I27" i="3"/>
  <c r="J27" i="3"/>
  <c r="K27" i="3"/>
  <c r="F27" i="3"/>
  <c r="G26" i="3"/>
  <c r="H26" i="3"/>
  <c r="I26" i="3"/>
  <c r="J26" i="3"/>
  <c r="K26" i="3"/>
  <c r="F26" i="3"/>
  <c r="R74" i="4"/>
  <c r="Q74" i="4"/>
  <c r="P74" i="4"/>
  <c r="O74" i="4"/>
  <c r="N74" i="4"/>
  <c r="M74" i="4"/>
  <c r="R70" i="4"/>
  <c r="Q70" i="4"/>
  <c r="P70" i="4"/>
  <c r="O70" i="4"/>
  <c r="N70" i="4"/>
  <c r="M70" i="4"/>
  <c r="R68" i="4"/>
  <c r="Q68" i="4"/>
  <c r="P68" i="4"/>
  <c r="O68" i="4"/>
  <c r="N68" i="4"/>
  <c r="M68" i="4"/>
  <c r="R66" i="4"/>
  <c r="Q66" i="4"/>
  <c r="P66" i="4"/>
  <c r="O66" i="4"/>
  <c r="N66" i="4"/>
  <c r="M66" i="4"/>
  <c r="R73" i="4"/>
  <c r="Q73" i="4"/>
  <c r="P73" i="4"/>
  <c r="O73" i="4"/>
  <c r="N73" i="4"/>
  <c r="M73" i="4"/>
  <c r="R71" i="4"/>
  <c r="Q71" i="4"/>
  <c r="P71" i="4"/>
  <c r="O71" i="4"/>
  <c r="N71" i="4"/>
  <c r="M71" i="4"/>
  <c r="R69" i="4"/>
  <c r="Q69" i="4"/>
  <c r="P69" i="4"/>
  <c r="O69" i="4"/>
  <c r="N69" i="4"/>
  <c r="M69" i="4"/>
  <c r="R65" i="4"/>
  <c r="Q65" i="4"/>
  <c r="P65" i="4"/>
  <c r="O65" i="4"/>
  <c r="N65" i="4"/>
  <c r="M65" i="4"/>
  <c r="R63" i="4"/>
  <c r="Q63" i="4"/>
  <c r="P63" i="4"/>
  <c r="O63" i="4"/>
  <c r="N63" i="4"/>
  <c r="M63" i="4"/>
  <c r="R61" i="4"/>
  <c r="Q61" i="4"/>
  <c r="P61" i="4"/>
  <c r="O61" i="4"/>
  <c r="N61" i="4"/>
  <c r="M61" i="4"/>
  <c r="R59" i="4"/>
  <c r="Q59" i="4"/>
  <c r="P59" i="4"/>
  <c r="O59" i="4"/>
  <c r="N59" i="4"/>
  <c r="M59" i="4"/>
  <c r="R62" i="4"/>
  <c r="Q62" i="4"/>
  <c r="P62" i="4"/>
  <c r="O62" i="4"/>
  <c r="N62" i="4"/>
  <c r="M62" i="4"/>
  <c r="R60" i="4"/>
  <c r="Q60" i="4"/>
  <c r="P60" i="4"/>
  <c r="O60" i="4"/>
  <c r="N60" i="4"/>
  <c r="M60" i="4"/>
  <c r="R58" i="4"/>
  <c r="Q58" i="4"/>
  <c r="P58" i="4"/>
  <c r="O58" i="4"/>
  <c r="N58" i="4"/>
  <c r="M58" i="4"/>
  <c r="R56" i="4"/>
  <c r="Q56" i="4"/>
  <c r="P56" i="4"/>
  <c r="O56" i="4"/>
  <c r="N56" i="4"/>
  <c r="M56" i="4"/>
  <c r="R49" i="4"/>
  <c r="Q49" i="4"/>
  <c r="P49" i="4"/>
  <c r="O49" i="4"/>
  <c r="N49" i="4"/>
  <c r="M49" i="4"/>
  <c r="R51" i="4"/>
  <c r="Q51" i="4"/>
  <c r="P51" i="4"/>
  <c r="O51" i="4"/>
  <c r="N51" i="4"/>
  <c r="M51" i="4"/>
  <c r="R55" i="4"/>
  <c r="Q55" i="4"/>
  <c r="P55" i="4"/>
  <c r="O55" i="4"/>
  <c r="N55" i="4"/>
  <c r="M55" i="4"/>
  <c r="R54" i="4"/>
  <c r="Q54" i="4"/>
  <c r="P54" i="4"/>
  <c r="O54" i="4"/>
  <c r="N54" i="4"/>
  <c r="M54" i="4"/>
  <c r="R53" i="4"/>
  <c r="Q53" i="4"/>
  <c r="P53" i="4"/>
  <c r="O53" i="4"/>
  <c r="N53" i="4"/>
  <c r="M53" i="4"/>
  <c r="R52" i="4"/>
  <c r="Q52" i="4"/>
  <c r="P52" i="4"/>
  <c r="O52" i="4"/>
  <c r="N52" i="4"/>
  <c r="M52" i="4"/>
  <c r="R47" i="4"/>
  <c r="Q47" i="4"/>
  <c r="P47" i="4"/>
  <c r="O47" i="4"/>
  <c r="N47" i="4"/>
  <c r="M47" i="4"/>
  <c r="R46" i="4"/>
  <c r="Q46" i="4"/>
  <c r="P46" i="4"/>
  <c r="O46" i="4"/>
  <c r="N46" i="4"/>
  <c r="M46" i="4"/>
  <c r="R45" i="4"/>
  <c r="Q45" i="4"/>
  <c r="P45" i="4"/>
  <c r="O45" i="4"/>
  <c r="N45" i="4"/>
  <c r="M45" i="4"/>
  <c r="R44" i="4"/>
  <c r="Q44" i="4"/>
  <c r="P44" i="4"/>
  <c r="O44" i="4"/>
  <c r="N44" i="4"/>
  <c r="M44" i="4"/>
  <c r="R41" i="4"/>
  <c r="Q41" i="4"/>
  <c r="P41" i="4"/>
  <c r="O41" i="4"/>
  <c r="N41" i="4"/>
  <c r="M41" i="4"/>
  <c r="R39" i="4"/>
  <c r="Q39" i="4"/>
  <c r="P39" i="4"/>
  <c r="O39" i="4"/>
  <c r="N39" i="4"/>
  <c r="M39" i="4"/>
  <c r="R37" i="4"/>
  <c r="Q37" i="4"/>
  <c r="P37" i="4"/>
  <c r="O37" i="4"/>
  <c r="N37" i="4"/>
  <c r="M37" i="4"/>
  <c r="R35" i="4"/>
  <c r="Q35" i="4"/>
  <c r="P35" i="4"/>
  <c r="O35" i="4"/>
  <c r="N35" i="4"/>
  <c r="M35" i="4"/>
  <c r="R31" i="4"/>
  <c r="Q31" i="4"/>
  <c r="P31" i="4"/>
  <c r="O31" i="4"/>
  <c r="N31" i="4"/>
  <c r="M31" i="4"/>
  <c r="R42" i="4"/>
  <c r="Q42" i="4"/>
  <c r="P42" i="4"/>
  <c r="O42" i="4"/>
  <c r="N42" i="4"/>
  <c r="M42" i="4"/>
  <c r="R40" i="4"/>
  <c r="Q40" i="4"/>
  <c r="P40" i="4"/>
  <c r="O40" i="4"/>
  <c r="N40" i="4"/>
  <c r="M40" i="4"/>
  <c r="R36" i="4"/>
  <c r="Q36" i="4"/>
  <c r="P36" i="4"/>
  <c r="O36" i="4"/>
  <c r="N36" i="4"/>
  <c r="M36" i="4"/>
  <c r="R34" i="4"/>
  <c r="Q34" i="4"/>
  <c r="P34" i="4"/>
  <c r="O34" i="4"/>
  <c r="N34" i="4"/>
  <c r="M34" i="4"/>
  <c r="R32" i="4"/>
  <c r="Q32" i="4"/>
  <c r="P32" i="4"/>
  <c r="O32" i="4"/>
  <c r="N32" i="4"/>
  <c r="M32" i="4"/>
  <c r="R30" i="4"/>
  <c r="Q30" i="4"/>
  <c r="P30" i="4"/>
  <c r="O30" i="4"/>
  <c r="N30" i="4"/>
  <c r="M30" i="4"/>
  <c r="R27" i="4"/>
  <c r="Q27" i="4"/>
  <c r="P27" i="4"/>
  <c r="O27" i="4"/>
  <c r="N27" i="4"/>
  <c r="M27" i="4"/>
  <c r="R25" i="4"/>
  <c r="Q25" i="4"/>
  <c r="P25" i="4"/>
  <c r="O25" i="4"/>
  <c r="N25" i="4"/>
  <c r="M25" i="4"/>
  <c r="R28" i="4"/>
  <c r="Q28" i="4"/>
  <c r="P28" i="4"/>
  <c r="O28" i="4"/>
  <c r="N28" i="4"/>
  <c r="M28" i="4"/>
  <c r="R26" i="4"/>
  <c r="Q26" i="4"/>
  <c r="P26" i="4"/>
  <c r="O26" i="4"/>
  <c r="N26" i="4"/>
  <c r="M26" i="4"/>
  <c r="R24" i="4"/>
  <c r="Q24" i="4"/>
  <c r="P24" i="4"/>
  <c r="O24" i="4"/>
  <c r="N24" i="4"/>
  <c r="M24" i="4"/>
  <c r="R22" i="4"/>
  <c r="Q22" i="4"/>
  <c r="P22" i="4"/>
  <c r="O22" i="4"/>
  <c r="N22" i="4"/>
  <c r="M22" i="4"/>
  <c r="R20" i="4"/>
  <c r="Q20" i="4"/>
  <c r="P20" i="4"/>
  <c r="O20" i="4"/>
  <c r="N20" i="4"/>
  <c r="M20" i="4"/>
  <c r="R19" i="4"/>
  <c r="Q19" i="4"/>
  <c r="P19" i="4"/>
  <c r="O19" i="4"/>
  <c r="N19" i="4"/>
  <c r="M19" i="4"/>
  <c r="R18" i="4"/>
  <c r="Q18" i="4"/>
  <c r="P18" i="4"/>
  <c r="O18" i="4"/>
  <c r="N18" i="4"/>
  <c r="M18" i="4"/>
  <c r="R72" i="4"/>
  <c r="Q72" i="4"/>
  <c r="P72" i="4"/>
  <c r="O72" i="4"/>
  <c r="N72" i="4"/>
  <c r="M72" i="4"/>
  <c r="R67" i="4"/>
  <c r="Q67" i="4"/>
  <c r="P67" i="4"/>
  <c r="O67" i="4"/>
  <c r="N67" i="4"/>
  <c r="M67" i="4"/>
  <c r="R64" i="4"/>
  <c r="Q64" i="4"/>
  <c r="P64" i="4"/>
  <c r="O64" i="4"/>
  <c r="N64" i="4"/>
  <c r="M64" i="4"/>
  <c r="R57" i="4"/>
  <c r="Q57" i="4"/>
  <c r="P57" i="4"/>
  <c r="O57" i="4"/>
  <c r="N57" i="4"/>
  <c r="M57" i="4"/>
  <c r="R50" i="4"/>
  <c r="Q50" i="4"/>
  <c r="P50" i="4"/>
  <c r="O50" i="4"/>
  <c r="N50" i="4"/>
  <c r="M50" i="4"/>
  <c r="R48" i="4"/>
  <c r="Q48" i="4"/>
  <c r="P48" i="4"/>
  <c r="O48" i="4"/>
  <c r="N48" i="4"/>
  <c r="M48" i="4"/>
  <c r="R43" i="4"/>
  <c r="Q43" i="4"/>
  <c r="P43" i="4"/>
  <c r="O43" i="4"/>
  <c r="N43" i="4"/>
  <c r="M43" i="4"/>
  <c r="R38" i="4"/>
  <c r="Q38" i="4"/>
  <c r="P38" i="4"/>
  <c r="O38" i="4"/>
  <c r="N38" i="4"/>
  <c r="M38" i="4"/>
  <c r="R33" i="4"/>
  <c r="Q33" i="4"/>
  <c r="P33" i="4"/>
  <c r="O33" i="4"/>
  <c r="N33" i="4"/>
  <c r="M33" i="4"/>
  <c r="R29" i="4"/>
  <c r="Q29" i="4"/>
  <c r="P29" i="4"/>
  <c r="O29" i="4"/>
  <c r="N29" i="4"/>
  <c r="M29" i="4"/>
  <c r="R23" i="4"/>
  <c r="Q23" i="4"/>
  <c r="P23" i="4"/>
  <c r="O23" i="4"/>
  <c r="N23" i="4"/>
  <c r="M23" i="4"/>
  <c r="R21" i="4"/>
  <c r="Q21" i="4"/>
  <c r="P21" i="4"/>
  <c r="O21" i="4"/>
  <c r="N21" i="4"/>
  <c r="M21" i="4"/>
  <c r="N17" i="4"/>
  <c r="O17" i="4"/>
  <c r="P17" i="4"/>
  <c r="Q17" i="4"/>
  <c r="R17" i="4"/>
  <c r="M17" i="4"/>
  <c r="M12" i="4"/>
  <c r="N12" i="4"/>
  <c r="O12" i="4"/>
  <c r="P12" i="4"/>
  <c r="Q12" i="4"/>
  <c r="R12" i="4"/>
  <c r="M13" i="4"/>
  <c r="N13" i="4"/>
  <c r="O13" i="4"/>
  <c r="P13" i="4"/>
  <c r="Q13" i="4"/>
  <c r="R13" i="4"/>
  <c r="M14" i="4"/>
  <c r="N14" i="4"/>
  <c r="O14" i="4"/>
  <c r="P14" i="4"/>
  <c r="Q14" i="4"/>
  <c r="R14" i="4"/>
  <c r="M15" i="4"/>
  <c r="N15" i="4"/>
  <c r="O15" i="4"/>
  <c r="P15" i="4"/>
  <c r="Q15" i="4"/>
  <c r="R15" i="4"/>
  <c r="M16" i="4"/>
  <c r="N16" i="4"/>
  <c r="O16" i="4"/>
  <c r="P16" i="4"/>
  <c r="Q16" i="4"/>
  <c r="R16" i="4"/>
  <c r="R11" i="4"/>
  <c r="Q11" i="4"/>
  <c r="P11" i="4"/>
  <c r="O11" i="4"/>
  <c r="N11" i="4"/>
  <c r="M11" i="4"/>
  <c r="N10" i="4"/>
  <c r="O10" i="4"/>
  <c r="P10" i="4"/>
  <c r="Q10" i="4"/>
  <c r="R10" i="4"/>
  <c r="M10" i="4"/>
  <c r="L35" i="4"/>
  <c r="L36" i="4"/>
  <c r="L37" i="4"/>
  <c r="L38" i="4"/>
  <c r="L39" i="4"/>
  <c r="L40" i="4"/>
  <c r="L41" i="4"/>
  <c r="L42" i="4"/>
  <c r="L43" i="4"/>
  <c r="L44" i="4"/>
  <c r="L45" i="4"/>
  <c r="L46" i="4"/>
  <c r="L47" i="4"/>
  <c r="L48" i="4"/>
  <c r="L49" i="4"/>
  <c r="L50" i="4"/>
  <c r="L51" i="4"/>
  <c r="L52" i="4"/>
  <c r="L53" i="4"/>
  <c r="L54" i="4"/>
  <c r="L55" i="4"/>
  <c r="L56" i="4"/>
  <c r="L57" i="4"/>
  <c r="L58" i="4"/>
  <c r="L59" i="4"/>
  <c r="L60" i="4"/>
  <c r="L61" i="4"/>
  <c r="L62" i="4"/>
  <c r="L63" i="4"/>
  <c r="L64" i="4"/>
  <c r="L65" i="4"/>
  <c r="L66" i="4"/>
  <c r="L67" i="4"/>
  <c r="L68" i="4"/>
  <c r="L69" i="4"/>
  <c r="L70" i="4"/>
  <c r="L71" i="4"/>
  <c r="L72" i="4"/>
  <c r="L73" i="4"/>
  <c r="L74" i="4"/>
  <c r="L10" i="4"/>
  <c r="L11" i="4"/>
  <c r="L12" i="4"/>
  <c r="L13" i="4"/>
  <c r="L14" i="4"/>
  <c r="L15" i="4"/>
  <c r="L16" i="4"/>
  <c r="L17" i="4"/>
  <c r="L18" i="4"/>
  <c r="L19" i="4"/>
  <c r="L20" i="4"/>
  <c r="L21" i="4"/>
  <c r="L22" i="4"/>
  <c r="L23" i="4"/>
  <c r="L24" i="4"/>
  <c r="L25" i="4"/>
  <c r="L26" i="4"/>
  <c r="L27" i="4"/>
  <c r="L28" i="4"/>
  <c r="L29" i="4"/>
  <c r="L30" i="4"/>
  <c r="L31" i="4"/>
  <c r="L32" i="4"/>
  <c r="L33" i="4"/>
  <c r="L34" i="4"/>
  <c r="L9" i="4"/>
  <c r="N9" i="4"/>
  <c r="O9" i="4"/>
  <c r="P9" i="4"/>
  <c r="Q9" i="4"/>
  <c r="R9" i="4"/>
  <c r="M9" i="4"/>
  <c r="N8" i="4"/>
  <c r="O8" i="4"/>
  <c r="P8" i="4"/>
  <c r="Q8" i="4"/>
  <c r="R8" i="4"/>
  <c r="M8" i="4"/>
</calcChain>
</file>

<file path=xl/sharedStrings.xml><?xml version="1.0" encoding="utf-8"?>
<sst xmlns="http://schemas.openxmlformats.org/spreadsheetml/2006/main" count="4056" uniqueCount="605">
  <si>
    <t>2.- Asignación Docente del Profesorado Activo por asignatura y grupo- Créditos por idioma. Titulaciones de grado</t>
  </si>
  <si>
    <t>Páginas:</t>
  </si>
  <si>
    <t>Curso Académico: 2024</t>
  </si>
  <si>
    <t>Ciclo Asignatura: Grado</t>
  </si>
  <si>
    <t>Centro de Asignatura</t>
  </si>
  <si>
    <t>Idioma Asignatura</t>
  </si>
  <si>
    <t>Total</t>
  </si>
  <si>
    <t>ALEMÁN</t>
  </si>
  <si>
    <t>CASTELLANO</t>
  </si>
  <si>
    <t>FRANCÉS</t>
  </si>
  <si>
    <t>INGLÉS</t>
  </si>
  <si>
    <t>ITALIANO</t>
  </si>
  <si>
    <t>VALENCIANO</t>
  </si>
  <si>
    <t>Indicadores</t>
  </si>
  <si>
    <t>Créditos impartidos por grupo</t>
  </si>
  <si>
    <t>Porcentaje del total por columnas (Créditos impartidos por grupo)</t>
  </si>
  <si>
    <t>E. POLITÉCNICA SUPERIOR DE ALCOY</t>
  </si>
  <si>
    <t>E.T.S. DE ARQUITECTURA</t>
  </si>
  <si>
    <t>E.T.S. DE INGENIERÍA DE EDIFICACIÓN</t>
  </si>
  <si>
    <t>E.T.S. DE INGENIERIA DEL DISEÑO</t>
  </si>
  <si>
    <t>E.T.S. DE INGENIERÍA INFORMÁTICA</t>
  </si>
  <si>
    <t>E.T.S.I. AGRONÓMICA Y DEL MEDIO NATURAL</t>
  </si>
  <si>
    <t>E.T.S.I. CAMINOS, CANALES Y PUERTOS</t>
  </si>
  <si>
    <t>E.T.S.I. DE TELECOMUNICACIÓN</t>
  </si>
  <si>
    <t>E.T.S.I. GEODESICA, CARTOGRAFICA Y TOP.</t>
  </si>
  <si>
    <t>E.T.S.I. INDUSTRIALES</t>
  </si>
  <si>
    <t>ESCUELA POLITECNICA SUPERIOR DE GANDIA</t>
  </si>
  <si>
    <t>FACULTAD DE ADMINISTRACIÓN Y DIRECCIÓN DE EMPRESAS</t>
  </si>
  <si>
    <t>FACULTAD DE BELLAS ARTES</t>
  </si>
  <si>
    <t>U.P.V.</t>
  </si>
  <si>
    <t>30.810,08</t>
  </si>
  <si>
    <t>100,00%</t>
  </si>
  <si>
    <t>2.830,50</t>
  </si>
  <si>
    <t>9,19%</t>
  </si>
  <si>
    <t>31,50</t>
  </si>
  <si>
    <t>0,10%</t>
  </si>
  <si>
    <t>2.487,85</t>
  </si>
  <si>
    <t>8,07%</t>
  </si>
  <si>
    <t>122,30</t>
  </si>
  <si>
    <t>0,40%</t>
  </si>
  <si>
    <t>157,35</t>
  </si>
  <si>
    <t>0,51%</t>
  </si>
  <si>
    <t>3.642,72</t>
  </si>
  <si>
    <t>11,82%</t>
  </si>
  <si>
    <t>2.712,80</t>
  </si>
  <si>
    <t>8,80%</t>
  </si>
  <si>
    <t>387,66</t>
  </si>
  <si>
    <t>1,26%</t>
  </si>
  <si>
    <t>542,26</t>
  </si>
  <si>
    <t>1,76%</t>
  </si>
  <si>
    <t>777,22</t>
  </si>
  <si>
    <t>2,52%</t>
  </si>
  <si>
    <t>722,97</t>
  </si>
  <si>
    <t>2,35%</t>
  </si>
  <si>
    <t>33,75</t>
  </si>
  <si>
    <t>0,11%</t>
  </si>
  <si>
    <t>20,50</t>
  </si>
  <si>
    <t>0,07%</t>
  </si>
  <si>
    <t>3.934,34</t>
  </si>
  <si>
    <t>12,77%</t>
  </si>
  <si>
    <t>3.340,40</t>
  </si>
  <si>
    <t>10,84%</t>
  </si>
  <si>
    <t>424,75</t>
  </si>
  <si>
    <t>1,38%</t>
  </si>
  <si>
    <t>169,19</t>
  </si>
  <si>
    <t>0,55%</t>
  </si>
  <si>
    <t>2.982,26</t>
  </si>
  <si>
    <t>9,68%</t>
  </si>
  <si>
    <t>2.369,31</t>
  </si>
  <si>
    <t>7,69%</t>
  </si>
  <si>
    <t>357,35</t>
  </si>
  <si>
    <t>1,16%</t>
  </si>
  <si>
    <t>255,60</t>
  </si>
  <si>
    <t>0,83%</t>
  </si>
  <si>
    <t>2.286,41</t>
  </si>
  <si>
    <t>7,42%</t>
  </si>
  <si>
    <t>1.978,72</t>
  </si>
  <si>
    <t>6,42%</t>
  </si>
  <si>
    <t>139,39</t>
  </si>
  <si>
    <t>0,45%</t>
  </si>
  <si>
    <t>168,31</t>
  </si>
  <si>
    <t>1.137,01</t>
  </si>
  <si>
    <t>3,69%</t>
  </si>
  <si>
    <t>1.090,61</t>
  </si>
  <si>
    <t>3,54%</t>
  </si>
  <si>
    <t>46,40</t>
  </si>
  <si>
    <t>0,15%</t>
  </si>
  <si>
    <t>2.096,90</t>
  </si>
  <si>
    <t>6,81%</t>
  </si>
  <si>
    <t>2.061,00</t>
  </si>
  <si>
    <t>6,69%</t>
  </si>
  <si>
    <t>35,90</t>
  </si>
  <si>
    <t>0,12%</t>
  </si>
  <si>
    <t>405,68</t>
  </si>
  <si>
    <t>1,32%</t>
  </si>
  <si>
    <t>398,13</t>
  </si>
  <si>
    <t>1,29%</t>
  </si>
  <si>
    <t>7,55</t>
  </si>
  <si>
    <t>0,02%</t>
  </si>
  <si>
    <t>4.002,74</t>
  </si>
  <si>
    <t>12,99%</t>
  </si>
  <si>
    <t>2.918,70</t>
  </si>
  <si>
    <t>9,47%</t>
  </si>
  <si>
    <t>755,10</t>
  </si>
  <si>
    <t>2,45%</t>
  </si>
  <si>
    <t>328,94</t>
  </si>
  <si>
    <t>1,07%</t>
  </si>
  <si>
    <t>1.839,56</t>
  </si>
  <si>
    <t>5,97%</t>
  </si>
  <si>
    <t>28,50</t>
  </si>
  <si>
    <t>0,09%</t>
  </si>
  <si>
    <t>1.453,08</t>
  </si>
  <si>
    <t>4,72%</t>
  </si>
  <si>
    <t>18,00</t>
  </si>
  <si>
    <t>0,06%</t>
  </si>
  <si>
    <t>144,50</t>
  </si>
  <si>
    <t>0,47%</t>
  </si>
  <si>
    <t>195,48</t>
  </si>
  <si>
    <t>0,63%</t>
  </si>
  <si>
    <t>1.485,20</t>
  </si>
  <si>
    <t>4,82%</t>
  </si>
  <si>
    <t>1.159,60</t>
  </si>
  <si>
    <t>3,76%</t>
  </si>
  <si>
    <t>214,70</t>
  </si>
  <si>
    <t>0,70%</t>
  </si>
  <si>
    <t>110,90</t>
  </si>
  <si>
    <t>0,36%</t>
  </si>
  <si>
    <t>2.894,55</t>
  </si>
  <si>
    <t>9,39%</t>
  </si>
  <si>
    <t>2.678,53</t>
  </si>
  <si>
    <t>8,69%</t>
  </si>
  <si>
    <t>52,50</t>
  </si>
  <si>
    <t>0,17%</t>
  </si>
  <si>
    <t>163,52</t>
  </si>
  <si>
    <t>0,53%</t>
  </si>
  <si>
    <t>495,00</t>
  </si>
  <si>
    <t>1,61%</t>
  </si>
  <si>
    <t>126,00</t>
  </si>
  <si>
    <t>0,41%</t>
  </si>
  <si>
    <t>139,50</t>
  </si>
  <si>
    <t>72,00</t>
  </si>
  <si>
    <t>0,23%</t>
  </si>
  <si>
    <t>186,00</t>
  </si>
  <si>
    <t>25.511,18</t>
  </si>
  <si>
    <t>175,50</t>
  </si>
  <si>
    <t>2.721,85</t>
  </si>
  <si>
    <t>2.184,05</t>
  </si>
  <si>
    <t>J</t>
  </si>
  <si>
    <t>0,00</t>
  </si>
  <si>
    <t>B</t>
  </si>
  <si>
    <t>H</t>
  </si>
  <si>
    <t>E</t>
  </si>
  <si>
    <t>R</t>
  </si>
  <si>
    <t>S</t>
  </si>
  <si>
    <t>C</t>
  </si>
  <si>
    <t>T</t>
  </si>
  <si>
    <t>G</t>
  </si>
  <si>
    <t>D</t>
  </si>
  <si>
    <t>Q</t>
  </si>
  <si>
    <t>M</t>
  </si>
  <si>
    <t>L</t>
  </si>
  <si>
    <t>U</t>
  </si>
  <si>
    <t>9,20%</t>
  </si>
  <si>
    <t>11,98%</t>
  </si>
  <si>
    <t>2,56%</t>
  </si>
  <si>
    <t>12,93%</t>
  </si>
  <si>
    <t>9,80%</t>
  </si>
  <si>
    <t>7,52%</t>
  </si>
  <si>
    <t>4,03%</t>
  </si>
  <si>
    <t>7,43%</t>
  </si>
  <si>
    <t>1,44%</t>
  </si>
  <si>
    <t>13,16%</t>
  </si>
  <si>
    <t>5,98%</t>
  </si>
  <si>
    <t>4,88%</t>
  </si>
  <si>
    <t>9,52%</t>
  </si>
  <si>
    <t>Titulación Asignatura</t>
  </si>
  <si>
    <t>30.812,84</t>
  </si>
  <si>
    <t>25.513,94</t>
  </si>
  <si>
    <t>2.720,55</t>
  </si>
  <si>
    <t>2.185,35</t>
  </si>
  <si>
    <t>2.838,50</t>
  </si>
  <si>
    <t>2.495,85</t>
  </si>
  <si>
    <t>Grado en Ingeniería en Diseño Industrial y Desarrollo de Productos</t>
  </si>
  <si>
    <t>461,00</t>
  </si>
  <si>
    <t>6,00</t>
  </si>
  <si>
    <t>429,20</t>
  </si>
  <si>
    <t>9,10</t>
  </si>
  <si>
    <t>10,70</t>
  </si>
  <si>
    <t>Grado en Ingeniería Informática</t>
  </si>
  <si>
    <t>456,00</t>
  </si>
  <si>
    <t>4,50</t>
  </si>
  <si>
    <t>370,50</t>
  </si>
  <si>
    <t>24,00</t>
  </si>
  <si>
    <t>Grado en Administración y Dirección de Empresas</t>
  </si>
  <si>
    <t>424,55</t>
  </si>
  <si>
    <t>355,95</t>
  </si>
  <si>
    <t>35,10</t>
  </si>
  <si>
    <t>24,50</t>
  </si>
  <si>
    <t>Grado en Ingeniería Eléctrica</t>
  </si>
  <si>
    <t>305,15</t>
  </si>
  <si>
    <t>271,55</t>
  </si>
  <si>
    <t>3,10</t>
  </si>
  <si>
    <t>18,50</t>
  </si>
  <si>
    <t>Grado en Ingeniería Mecánica</t>
  </si>
  <si>
    <t>642,75</t>
  </si>
  <si>
    <t>576,35</t>
  </si>
  <si>
    <t>15,00</t>
  </si>
  <si>
    <t>39,40</t>
  </si>
  <si>
    <t>Grado en Ingeniería Química</t>
  </si>
  <si>
    <t>337,05</t>
  </si>
  <si>
    <t>296,80</t>
  </si>
  <si>
    <t>7,50</t>
  </si>
  <si>
    <t>23,75</t>
  </si>
  <si>
    <t>Grado en Informática Industrial y Robótica</t>
  </si>
  <si>
    <t>212,00</t>
  </si>
  <si>
    <t>195,50</t>
  </si>
  <si>
    <t>16,50</t>
  </si>
  <si>
    <t>3.636,82</t>
  </si>
  <si>
    <t>2.708,20</t>
  </si>
  <si>
    <t>386,36</t>
  </si>
  <si>
    <t>Grado en Fundamentos de la Arquitectura</t>
  </si>
  <si>
    <t>2.643,36</t>
  </si>
  <si>
    <t>1.873,57</t>
  </si>
  <si>
    <t>375,86</t>
  </si>
  <si>
    <t>393,92</t>
  </si>
  <si>
    <t>Grado en Diseño Arquitectónico de Interiores</t>
  </si>
  <si>
    <t>46,03</t>
  </si>
  <si>
    <t>40,03</t>
  </si>
  <si>
    <t>947,43</t>
  </si>
  <si>
    <t>794,60</t>
  </si>
  <si>
    <t>148,33</t>
  </si>
  <si>
    <t>Grado en Arquitectura Técnica</t>
  </si>
  <si>
    <t>3.937,54</t>
  </si>
  <si>
    <t>3.343,60</t>
  </si>
  <si>
    <t>851,53</t>
  </si>
  <si>
    <t>766,03</t>
  </si>
  <si>
    <t>15,75</t>
  </si>
  <si>
    <t>69,75</t>
  </si>
  <si>
    <t>Grado en Ingeniería Aeroespacial</t>
  </si>
  <si>
    <t>762,70</t>
  </si>
  <si>
    <t>499,20</t>
  </si>
  <si>
    <t>243,30</t>
  </si>
  <si>
    <t>20,20</t>
  </si>
  <si>
    <t>433,45</t>
  </si>
  <si>
    <t>378,85</t>
  </si>
  <si>
    <t>29,25</t>
  </si>
  <si>
    <t>25,35</t>
  </si>
  <si>
    <t>Grado en Ingeniería Electrónica Industrial y Automática</t>
  </si>
  <si>
    <t>982,51</t>
  </si>
  <si>
    <t>848,37</t>
  </si>
  <si>
    <t>100,45</t>
  </si>
  <si>
    <t>33,69</t>
  </si>
  <si>
    <t>907,35</t>
  </si>
  <si>
    <t>851,15</t>
  </si>
  <si>
    <t>36,00</t>
  </si>
  <si>
    <t>2.189,06</t>
  </si>
  <si>
    <t>1.677,61</t>
  </si>
  <si>
    <t>255,85</t>
  </si>
  <si>
    <t>Grado en Ciencia de Datos</t>
  </si>
  <si>
    <t>558,50</t>
  </si>
  <si>
    <t>457,00</t>
  </si>
  <si>
    <t>101,50</t>
  </si>
  <si>
    <t>234,70</t>
  </si>
  <si>
    <t>2.281,47</t>
  </si>
  <si>
    <t>1.973,78</t>
  </si>
  <si>
    <t>Grado en Ingeniería Agroalimentaria y del Medio Rural</t>
  </si>
  <si>
    <t>762,39</t>
  </si>
  <si>
    <t>687,59</t>
  </si>
  <si>
    <t>9,75</t>
  </si>
  <si>
    <t>65,05</t>
  </si>
  <si>
    <t>Grado en Ingeniería Forestal y del Medio Natural</t>
  </si>
  <si>
    <t>335,68</t>
  </si>
  <si>
    <t>315,63</t>
  </si>
  <si>
    <t>14,05</t>
  </si>
  <si>
    <t>Grado en Biotecnología</t>
  </si>
  <si>
    <t>687,76</t>
  </si>
  <si>
    <t>514,03</t>
  </si>
  <si>
    <t>117,64</t>
  </si>
  <si>
    <t>56,09</t>
  </si>
  <si>
    <t>Grado en Ciencia y Tecnología de los Alimentos</t>
  </si>
  <si>
    <t>495,64</t>
  </si>
  <si>
    <t>456,53</t>
  </si>
  <si>
    <t>33,12</t>
  </si>
  <si>
    <t>Grado en Ingeniería de Obras Públicas</t>
  </si>
  <si>
    <t>233,90</t>
  </si>
  <si>
    <t>222,50</t>
  </si>
  <si>
    <t>11,40</t>
  </si>
  <si>
    <t>Grado en Ingeniería Civil</t>
  </si>
  <si>
    <t>286,40</t>
  </si>
  <si>
    <t>274,40</t>
  </si>
  <si>
    <t>12,00</t>
  </si>
  <si>
    <t>Grado en Gestión del Transporte y la Logística</t>
  </si>
  <si>
    <t>220,31</t>
  </si>
  <si>
    <t>197,31</t>
  </si>
  <si>
    <t>23,00</t>
  </si>
  <si>
    <t>396,40</t>
  </si>
  <si>
    <t>2.096,00</t>
  </si>
  <si>
    <t>2.060,10</t>
  </si>
  <si>
    <t>Grado en Ingeniería de Tecnologías y Servicios de Telecomunicación</t>
  </si>
  <si>
    <t>1.167,40</t>
  </si>
  <si>
    <t>1.131,50</t>
  </si>
  <si>
    <t>Grado en Tecnología Digital y Multimedia</t>
  </si>
  <si>
    <t>396,90</t>
  </si>
  <si>
    <t>Grado en Matemáticas</t>
  </si>
  <si>
    <t>213,40</t>
  </si>
  <si>
    <t>Grado en Ingeniería Física</t>
  </si>
  <si>
    <t>318,30</t>
  </si>
  <si>
    <t>Grado en Ingeniería Geomática y Topografía</t>
  </si>
  <si>
    <t>4.003,94</t>
  </si>
  <si>
    <t>2.919,60</t>
  </si>
  <si>
    <t>329,24</t>
  </si>
  <si>
    <t>Grado en Ingeniería Biomédica (Complementos Formación MUIng. Biomédica)</t>
  </si>
  <si>
    <t>Grado en Ingeniería en Tecnologías Industriales</t>
  </si>
  <si>
    <t>1.652,63</t>
  </si>
  <si>
    <t>1.156,68</t>
  </si>
  <si>
    <t>321,60</t>
  </si>
  <si>
    <t>174,35</t>
  </si>
  <si>
    <t>Grado en Ingeniería de Organización Industrial</t>
  </si>
  <si>
    <t>669,80</t>
  </si>
  <si>
    <t>533,00</t>
  </si>
  <si>
    <t>121,50</t>
  </si>
  <si>
    <t>15,30</t>
  </si>
  <si>
    <t>Grado en Ingeniería de la Energía</t>
  </si>
  <si>
    <t>549,20</t>
  </si>
  <si>
    <t>340,15</t>
  </si>
  <si>
    <t>145,50</t>
  </si>
  <si>
    <t>63,55</t>
  </si>
  <si>
    <t>Grado en Ingeniería Biomédica</t>
  </si>
  <si>
    <t>510,05</t>
  </si>
  <si>
    <t>445,25</t>
  </si>
  <si>
    <t>57,00</t>
  </si>
  <si>
    <t>7,80</t>
  </si>
  <si>
    <t>610,26</t>
  </si>
  <si>
    <t>432,52</t>
  </si>
  <si>
    <t>109,50</t>
  </si>
  <si>
    <t>68,24</t>
  </si>
  <si>
    <t>1.838,56</t>
  </si>
  <si>
    <t>1.451,08</t>
  </si>
  <si>
    <t>196,48</t>
  </si>
  <si>
    <t>Grado en Ciencias Ambientales</t>
  </si>
  <si>
    <t>324,75</t>
  </si>
  <si>
    <t>268,55</t>
  </si>
  <si>
    <t>36,80</t>
  </si>
  <si>
    <t>19,40</t>
  </si>
  <si>
    <t>Grado en Turismo</t>
  </si>
  <si>
    <t>397,10</t>
  </si>
  <si>
    <t>268,70</t>
  </si>
  <si>
    <t>67,00</t>
  </si>
  <si>
    <t>Grado en Comunicación Audiovisual</t>
  </si>
  <si>
    <t>379,40</t>
  </si>
  <si>
    <t>315,20</t>
  </si>
  <si>
    <t>27,50</t>
  </si>
  <si>
    <t>36,70</t>
  </si>
  <si>
    <t>Grado en Ingeniería de Sistemas de Telecomunicación, Sonido e Imagen</t>
  </si>
  <si>
    <t>329,09</t>
  </si>
  <si>
    <t>290,19</t>
  </si>
  <si>
    <t>6,70</t>
  </si>
  <si>
    <t>27,70</t>
  </si>
  <si>
    <t>Grado en Tecnologías Interactivas</t>
  </si>
  <si>
    <t>283,72</t>
  </si>
  <si>
    <t>222,79</t>
  </si>
  <si>
    <t>6,50</t>
  </si>
  <si>
    <t>54,43</t>
  </si>
  <si>
    <t>124,50</t>
  </si>
  <si>
    <t>85,65</t>
  </si>
  <si>
    <t>38,85</t>
  </si>
  <si>
    <t>1.486,30</t>
  </si>
  <si>
    <t>1.160,70</t>
  </si>
  <si>
    <t>Grado en Gestión y Administración Pública</t>
  </si>
  <si>
    <t>291,30</t>
  </si>
  <si>
    <t>278,30</t>
  </si>
  <si>
    <t>13,00</t>
  </si>
  <si>
    <t>1.195,00</t>
  </si>
  <si>
    <t>882,40</t>
  </si>
  <si>
    <t>201,70</t>
  </si>
  <si>
    <t>2.896,55</t>
  </si>
  <si>
    <t>2.680,53</t>
  </si>
  <si>
    <t>Grado en Bellas Artes</t>
  </si>
  <si>
    <t>1.789,55</t>
  </si>
  <si>
    <t>1.594,53</t>
  </si>
  <si>
    <t>Grado en Conservación y Restauración de Bienes Culturales</t>
  </si>
  <si>
    <t>138,00</t>
  </si>
  <si>
    <t>Grado en Diseño y Tecnologías Creativas</t>
  </si>
  <si>
    <t>568,00</t>
  </si>
  <si>
    <t>565,00</t>
  </si>
  <si>
    <t>3,00</t>
  </si>
  <si>
    <t>401,00</t>
  </si>
  <si>
    <t>395,00</t>
  </si>
  <si>
    <t>Idiomas Transversales</t>
  </si>
  <si>
    <t>355,50</t>
  </si>
  <si>
    <t>Titulación UPV</t>
  </si>
  <si>
    <t>EPSA</t>
  </si>
  <si>
    <t>ETSA</t>
  </si>
  <si>
    <t>ETSEE</t>
  </si>
  <si>
    <t>ALEMÀ</t>
  </si>
  <si>
    <t>CASTELLÀ</t>
  </si>
  <si>
    <t>FRANCÈS</t>
  </si>
  <si>
    <t>ANGLÈS</t>
  </si>
  <si>
    <t>ITALIÀ</t>
  </si>
  <si>
    <t>VALENCIÀ</t>
  </si>
  <si>
    <t>ETSEI</t>
  </si>
  <si>
    <t>ETSED</t>
  </si>
  <si>
    <t>OK</t>
  </si>
  <si>
    <t>NO</t>
  </si>
  <si>
    <t>ETSEGCT</t>
  </si>
  <si>
    <t>ETSEAMN</t>
  </si>
  <si>
    <t>ETSECCP</t>
  </si>
  <si>
    <t>FADE</t>
  </si>
  <si>
    <t>F BBAA</t>
  </si>
  <si>
    <t>ETSET</t>
  </si>
  <si>
    <t>ETSEInd</t>
  </si>
  <si>
    <t>EPSG</t>
  </si>
  <si>
    <t>E. POLITÈCNICA SUPERIOR D'ALCOI</t>
  </si>
  <si>
    <t>E.T.S. D'ARQUITECTURA</t>
  </si>
  <si>
    <t>E.T.S. D'ENG. D'EDIFICACIÓ</t>
  </si>
  <si>
    <t>E.T.S. D'ENG. DEL DISSENY</t>
  </si>
  <si>
    <t>E.T.S. D'ENG. INFORMÀTICA</t>
  </si>
  <si>
    <t>E.T.S.E. AGRONÒMICA I DEL MEDI NATURAL</t>
  </si>
  <si>
    <t>E.T.S.E. CAMINS, CANALS I PORTS</t>
  </si>
  <si>
    <t>E.T.S.E. DE TELECOMUNICACIÓ</t>
  </si>
  <si>
    <t>E.T.S.E. GEODESICA, CARTOGRAFICA Y TOP.</t>
  </si>
  <si>
    <t>E.T.S.E. INDUSTRIALS</t>
  </si>
  <si>
    <t>E. POLITÈCNICA SUPERIOR DE GANDIA</t>
  </si>
  <si>
    <t>FACULTAT DE BELLES ARTS</t>
  </si>
  <si>
    <t>FACULTAT D'ADMINISTRACIÓ I DIRECCIÓ D'EMPRESAS</t>
  </si>
  <si>
    <t>ETS. Arq</t>
  </si>
  <si>
    <t>Camins</t>
  </si>
  <si>
    <t>Industrials</t>
  </si>
  <si>
    <t>ETS Disseny</t>
  </si>
  <si>
    <t>Geodèsia</t>
  </si>
  <si>
    <t>Gest. Edif.</t>
  </si>
  <si>
    <t>EPS Alcoi</t>
  </si>
  <si>
    <t>Fac. BBAA</t>
  </si>
  <si>
    <t>Fac. ADE</t>
  </si>
  <si>
    <t>EPS Gandia</t>
  </si>
  <si>
    <t>ETSINF</t>
  </si>
  <si>
    <t>Agronòmica</t>
  </si>
  <si>
    <t>ETS Teleco</t>
  </si>
  <si>
    <t>TOTAL</t>
  </si>
  <si>
    <t>CURS</t>
  </si>
  <si>
    <t>CEN</t>
  </si>
  <si>
    <t>NOMCEN</t>
  </si>
  <si>
    <t>TIT</t>
  </si>
  <si>
    <t>NOMTIT</t>
  </si>
  <si>
    <t>ANGLÉS</t>
  </si>
  <si>
    <t>ALEMANY</t>
  </si>
  <si>
    <t>INDISTINT</t>
  </si>
  <si>
    <t>TOTALS</t>
  </si>
  <si>
    <t>2010</t>
  </si>
  <si>
    <t>Agronómica</t>
  </si>
  <si>
    <t>150</t>
  </si>
  <si>
    <t>Grau en Biotecnologia</t>
  </si>
  <si>
    <t>151</t>
  </si>
  <si>
    <t>Grau en Ciència i Tecnologia dels Aliments</t>
  </si>
  <si>
    <t>148</t>
  </si>
  <si>
    <t>Grau en Enginyeria Agroalimentària i del Medi Rural</t>
  </si>
  <si>
    <t>149</t>
  </si>
  <si>
    <t>Grau en Enginyeria Forestal i del Medi Natural</t>
  </si>
  <si>
    <t>173</t>
  </si>
  <si>
    <t>Grau en Enginyeria Civil</t>
  </si>
  <si>
    <t>168</t>
  </si>
  <si>
    <t>Grau en Enginyeria d'Obres Públiques</t>
  </si>
  <si>
    <t>159</t>
  </si>
  <si>
    <t>Grau en Administració i Direcció d'Empreses</t>
  </si>
  <si>
    <t>162</t>
  </si>
  <si>
    <t>Grau en Enginyeria Elèctrica</t>
  </si>
  <si>
    <t>143</t>
  </si>
  <si>
    <t>Grau en Enginyeria en Disseny Industrial i Desenvolupament de Productes</t>
  </si>
  <si>
    <t>157</t>
  </si>
  <si>
    <t>Grau en Enginyeria Informàtica</t>
  </si>
  <si>
    <t>170</t>
  </si>
  <si>
    <t>Grau en Enginyeria Mecànica</t>
  </si>
  <si>
    <t>166</t>
  </si>
  <si>
    <t>Grau en Enginyeria Química</t>
  </si>
  <si>
    <t>139</t>
  </si>
  <si>
    <t>Grau en Ciències Ambientals</t>
  </si>
  <si>
    <t>141</t>
  </si>
  <si>
    <t>Grau en Comunicació Audiovisual</t>
  </si>
  <si>
    <t>152</t>
  </si>
  <si>
    <t>Grau en Enginyeria de Sistemes de Telecomunicació, So i Imatge</t>
  </si>
  <si>
    <t>140</t>
  </si>
  <si>
    <t>Grau en Turisme</t>
  </si>
  <si>
    <t>ETS Arquit</t>
  </si>
  <si>
    <t>147</t>
  </si>
  <si>
    <t>Grau en Arquitectura</t>
  </si>
  <si>
    <t>167</t>
  </si>
  <si>
    <t>Grau en Enginyeria de Tecnologies i Serveis de Telecomunicació</t>
  </si>
  <si>
    <t>ETSIDiseny</t>
  </si>
  <si>
    <t>160</t>
  </si>
  <si>
    <t>Grau en Enginyeria Aeroespacial</t>
  </si>
  <si>
    <t>161</t>
  </si>
  <si>
    <t>163</t>
  </si>
  <si>
    <t>Grau en Enginyeria Electrònica Industrial i Automàtica</t>
  </si>
  <si>
    <t>142</t>
  </si>
  <si>
    <t>169</t>
  </si>
  <si>
    <t>156</t>
  </si>
  <si>
    <t>Fac. Ade</t>
  </si>
  <si>
    <t>158</t>
  </si>
  <si>
    <t>146</t>
  </si>
  <si>
    <t>Grau en Gestió i Administració Pública</t>
  </si>
  <si>
    <t>144</t>
  </si>
  <si>
    <t>Grau en Belles Arts</t>
  </si>
  <si>
    <t>145</t>
  </si>
  <si>
    <t>Grau en Conservació i Restauració de Béns Culturals</t>
  </si>
  <si>
    <t>Geodesia</t>
  </si>
  <si>
    <t>153</t>
  </si>
  <si>
    <t>Grau en Enginyeria Geomàtica i Topografia</t>
  </si>
  <si>
    <t>Gest.Edif.</t>
  </si>
  <si>
    <t>138</t>
  </si>
  <si>
    <t>Grau en Arquitectura Tècnica</t>
  </si>
  <si>
    <t>Industr.</t>
  </si>
  <si>
    <t>155</t>
  </si>
  <si>
    <t>Grau en Enginyeria d'Organització Industrial</t>
  </si>
  <si>
    <t>154</t>
  </si>
  <si>
    <t>Grau en Enginyeria en Tecnologies Industrials</t>
  </si>
  <si>
    <t>165</t>
  </si>
  <si>
    <t>2011</t>
  </si>
  <si>
    <t>174</t>
  </si>
  <si>
    <t>Grau en Enginyeria de l'Energia</t>
  </si>
  <si>
    <t>2012</t>
  </si>
  <si>
    <t>176</t>
  </si>
  <si>
    <t>Grau en Enginyeria Agroalimentària i del Medi Rural (curs adaptació)</t>
  </si>
  <si>
    <t>177</t>
  </si>
  <si>
    <t>Grau en Enginyeria Forestal i del Medi Natural (curs adaptació)</t>
  </si>
  <si>
    <t>175</t>
  </si>
  <si>
    <t>Grau en Enginyeria Biomèdica</t>
  </si>
  <si>
    <t>2013</t>
  </si>
  <si>
    <t>2014</t>
  </si>
  <si>
    <t>178</t>
  </si>
  <si>
    <t>Grau en Fonaments de l'Arquitectura</t>
  </si>
  <si>
    <t>a</t>
  </si>
  <si>
    <t>Teleco ADE</t>
  </si>
  <si>
    <t>179</t>
  </si>
  <si>
    <t>Doble Titulació. Grau en Enginyeria de Tecnologies i Serveis de Telecomunicació i Grau en Administració i Direcció d'Empreses</t>
  </si>
  <si>
    <t>Universit.</t>
  </si>
  <si>
    <t>999</t>
  </si>
  <si>
    <t>Titulació UPV</t>
  </si>
  <si>
    <t>2015</t>
  </si>
  <si>
    <t>p</t>
  </si>
  <si>
    <t>Inf. ADE</t>
  </si>
  <si>
    <t>182</t>
  </si>
  <si>
    <t>Doble Titulació. Grau en Enginyeria Informàtica i Grau en Administració i Direcció d'Empreses</t>
  </si>
  <si>
    <t>998</t>
  </si>
  <si>
    <t>Idiomes Transversals</t>
  </si>
  <si>
    <t>2016</t>
  </si>
  <si>
    <t>185</t>
  </si>
  <si>
    <t>Grau en Disseny i Tecnologies Creatives</t>
  </si>
  <si>
    <t>2017</t>
  </si>
  <si>
    <t>8</t>
  </si>
  <si>
    <t>EDEM</t>
  </si>
  <si>
    <t>184</t>
  </si>
  <si>
    <t>Grau en Enginyeria i Gestió Empresarial</t>
  </si>
  <si>
    <t>188</t>
  </si>
  <si>
    <t>186</t>
  </si>
  <si>
    <t>Grau en Tecnologies Interactives</t>
  </si>
  <si>
    <t>187</t>
  </si>
  <si>
    <t>2018</t>
  </si>
  <si>
    <t>190</t>
  </si>
  <si>
    <t>189</t>
  </si>
  <si>
    <t>Grau en Ciència de Dades</t>
  </si>
  <si>
    <t>Curs</t>
  </si>
  <si>
    <t>Cen</t>
  </si>
  <si>
    <t>Centre</t>
  </si>
  <si>
    <t>Tit</t>
  </si>
  <si>
    <t>Titulació</t>
  </si>
  <si>
    <t>Valencià</t>
  </si>
  <si>
    <t>Castellà</t>
  </si>
  <si>
    <t>Anglés</t>
  </si>
  <si>
    <t>Francés</t>
  </si>
  <si>
    <t>Italià</t>
  </si>
  <si>
    <t>Alemany</t>
  </si>
  <si>
    <t>Indistint</t>
  </si>
  <si>
    <t>2019</t>
  </si>
  <si>
    <t>194</t>
  </si>
  <si>
    <t>Grau en Tecnologia Digital i Multimèdia</t>
  </si>
  <si>
    <t>2020</t>
  </si>
  <si>
    <t>137</t>
  </si>
  <si>
    <t>Grau en Enginyeria Biomèdica (complements de formació MUEng.) Biomèdica)</t>
  </si>
  <si>
    <t>Grau en Disseny Arquitectònic d'Interiors</t>
  </si>
  <si>
    <t>Grau en Enginyeria Física</t>
  </si>
  <si>
    <t>Grau en Matemàtiques</t>
  </si>
  <si>
    <t>Grau en Enginyeria Biomèdica (complements de formació MUEng. Biomèdica)</t>
  </si>
  <si>
    <t>Ing. Edif.</t>
  </si>
  <si>
    <t>2022</t>
  </si>
  <si>
    <t>211</t>
  </si>
  <si>
    <t>Grau en Gestió del Transport i la Logística</t>
  </si>
  <si>
    <t>207</t>
  </si>
  <si>
    <t>Grau en Informàtica Industrial i Robòtica</t>
  </si>
  <si>
    <t>197</t>
  </si>
  <si>
    <t>205</t>
  </si>
  <si>
    <t>198</t>
  </si>
  <si>
    <t>206</t>
  </si>
  <si>
    <t>199</t>
  </si>
  <si>
    <t>2023</t>
  </si>
  <si>
    <t>Grau en Enginyeria Agroalimentària i del Medi rural</t>
  </si>
  <si>
    <t>Grau en Enginyeria Forestal i del Medi natural</t>
  </si>
  <si>
    <t>213</t>
  </si>
  <si>
    <t>214</t>
  </si>
  <si>
    <t>Grau en Belles arts</t>
  </si>
  <si>
    <t>% valen</t>
  </si>
  <si>
    <t>ETSCCP</t>
  </si>
  <si>
    <t>ETSEADI</t>
  </si>
  <si>
    <t>F.BBAA</t>
  </si>
  <si>
    <t>F. ADE</t>
  </si>
  <si>
    <t>ETSIEInf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</si>
</sst>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8" x14ac:knownFonts="1">
    <font>
      <sz val="10"/>
      <color rgb="FF000000"/>
      <name val="Arial"/>
    </font>
    <font>
      <sz val="11"/>
      <color theme="1"/>
      <name val="Aptos Narrow"/>
      <family val="2"/>
      <scheme val="minor"/>
    </font>
    <font>
      <sz val="7"/>
      <color rgb="FF000000"/>
      <name val="Verdana"/>
      <family val="2"/>
    </font>
    <font>
      <sz val="7"/>
      <color rgb="FF010000"/>
      <name val="Verdana"/>
      <family val="2"/>
    </font>
    <font>
      <sz val="7"/>
      <color rgb="FFFFFFFF"/>
      <name val="Verdana"/>
      <family val="2"/>
    </font>
    <font>
      <b/>
      <sz val="7"/>
      <color rgb="FF010000"/>
      <name val="Verdana"/>
      <family val="2"/>
    </font>
    <font>
      <sz val="8"/>
      <color rgb="FF000000"/>
      <name val="Tahoma"/>
      <family val="2"/>
    </font>
    <font>
      <b/>
      <sz val="8"/>
      <color rgb="FF000000"/>
      <name val="Tahoma"/>
      <family val="2"/>
    </font>
    <font>
      <sz val="18"/>
      <color rgb="FF000000"/>
      <name val="Tahoma"/>
      <family val="2"/>
    </font>
    <font>
      <sz val="10"/>
      <color rgb="FF000000"/>
      <name val="Arial"/>
    </font>
    <font>
      <sz val="18"/>
      <color rgb="FF000000"/>
      <name val="Tahoma"/>
    </font>
    <font>
      <b/>
      <sz val="8"/>
      <color rgb="FF000000"/>
      <name val="Tahoma"/>
    </font>
    <font>
      <sz val="8"/>
      <color rgb="FF000000"/>
      <name val="Tahoma"/>
    </font>
    <font>
      <b/>
      <sz val="7"/>
      <color rgb="FF010000"/>
      <name val="Verdana"/>
    </font>
    <font>
      <sz val="7"/>
      <color rgb="FF000000"/>
      <name val="Verdana"/>
    </font>
    <font>
      <sz val="7"/>
      <color rgb="FF010000"/>
      <name val="Verdana"/>
    </font>
    <font>
      <sz val="7"/>
      <color rgb="FFFFFFFF"/>
      <name val="Verdana"/>
    </font>
    <font>
      <sz val="11"/>
      <color rgb="FF9C0006"/>
      <name val="Aptos Narrow"/>
      <family val="2"/>
      <scheme val="minor"/>
    </font>
    <font>
      <b/>
      <sz val="7"/>
      <color rgb="FF000000"/>
      <name val="Verdana"/>
      <family val="2"/>
    </font>
    <font>
      <b/>
      <sz val="12"/>
      <color rgb="FF000000"/>
      <name val="Arial"/>
      <family val="2"/>
    </font>
    <font>
      <sz val="9"/>
      <color rgb="FF9C0006"/>
      <name val="Aptos Narrow"/>
      <family val="2"/>
      <scheme val="minor"/>
    </font>
    <font>
      <sz val="8"/>
      <color rgb="FF000000"/>
      <name val="Arial"/>
      <family val="2"/>
    </font>
    <font>
      <b/>
      <sz val="11"/>
      <color theme="1"/>
      <name val="Aptos Narrow"/>
      <family val="2"/>
      <scheme val="minor"/>
    </font>
    <font>
      <sz val="10"/>
      <name val="Arial"/>
      <family val="2"/>
    </font>
    <font>
      <b/>
      <sz val="10"/>
      <color indexed="63"/>
      <name val="Arial"/>
      <family val="2"/>
    </font>
    <font>
      <sz val="10"/>
      <color indexed="63"/>
      <name val="Arial"/>
      <family val="2"/>
    </font>
    <font>
      <b/>
      <sz val="10"/>
      <name val="Arial"/>
      <family val="2"/>
    </font>
    <font>
      <sz val="10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99"/>
      </patternFill>
    </fill>
    <fill>
      <patternFill patternType="solid">
        <fgColor rgb="FFFFFFFF"/>
      </patternFill>
    </fill>
    <fill>
      <patternFill patternType="solid">
        <fgColor rgb="FFFFC7CE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9" tint="0.59999389629810485"/>
        <bgColor indexed="64"/>
      </patternFill>
    </fill>
  </fills>
  <borders count="10">
    <border>
      <left/>
      <right/>
      <top/>
      <bottom/>
      <diagonal/>
    </border>
    <border>
      <left/>
      <right/>
      <top/>
      <bottom/>
      <diagonal/>
    </border>
    <border>
      <left style="thin">
        <color rgb="FFC0C0C0"/>
      </left>
      <right/>
      <top/>
      <bottom/>
      <diagonal/>
    </border>
    <border>
      <left style="thin">
        <color rgb="FFDFDFDF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0" fontId="9" fillId="0" borderId="1"/>
    <xf numFmtId="9" fontId="9" fillId="0" borderId="0" applyFont="0" applyFill="0" applyBorder="0" applyAlignment="0" applyProtection="0"/>
    <xf numFmtId="0" fontId="17" fillId="5" borderId="0" applyNumberFormat="0" applyBorder="0" applyAlignment="0" applyProtection="0"/>
    <xf numFmtId="0" fontId="1" fillId="6" borderId="0" applyNumberFormat="0" applyBorder="0" applyAlignment="0" applyProtection="0"/>
    <xf numFmtId="0" fontId="23" fillId="0" borderId="1"/>
  </cellStyleXfs>
  <cellXfs count="88">
    <xf numFmtId="0" fontId="0" fillId="0" borderId="0" xfId="0"/>
    <xf numFmtId="0" fontId="8" fillId="0" borderId="0" xfId="0" applyFont="1" applyAlignment="1">
      <alignment vertical="top"/>
    </xf>
    <xf numFmtId="0" fontId="5" fillId="4" borderId="2" xfId="0" applyFont="1" applyFill="1" applyBorder="1" applyAlignment="1">
      <alignment horizontal="right" vertical="center"/>
    </xf>
    <xf numFmtId="0" fontId="4" fillId="4" borderId="2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right" wrapText="1"/>
    </xf>
    <xf numFmtId="4" fontId="2" fillId="2" borderId="1" xfId="0" applyNumberFormat="1" applyFont="1" applyFill="1" applyBorder="1" applyAlignment="1">
      <alignment horizontal="right" vertical="center"/>
    </xf>
    <xf numFmtId="10" fontId="2" fillId="2" borderId="1" xfId="0" applyNumberFormat="1" applyFont="1" applyFill="1" applyBorder="1" applyAlignment="1">
      <alignment horizontal="right" vertical="center"/>
    </xf>
    <xf numFmtId="4" fontId="2" fillId="3" borderId="1" xfId="0" applyNumberFormat="1" applyFont="1" applyFill="1" applyBorder="1" applyAlignment="1">
      <alignment horizontal="right" vertical="center"/>
    </xf>
    <xf numFmtId="10" fontId="2" fillId="3" borderId="1" xfId="0" applyNumberFormat="1" applyFont="1" applyFill="1" applyBorder="1" applyAlignment="1">
      <alignment horizontal="right" vertical="center"/>
    </xf>
    <xf numFmtId="4" fontId="2" fillId="4" borderId="1" xfId="0" applyNumberFormat="1" applyFont="1" applyFill="1" applyBorder="1" applyAlignment="1">
      <alignment horizontal="right" vertical="center"/>
    </xf>
    <xf numFmtId="10" fontId="2" fillId="4" borderId="1" xfId="0" applyNumberFormat="1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right" vertical="center"/>
    </xf>
    <xf numFmtId="0" fontId="2" fillId="3" borderId="1" xfId="0" applyFont="1" applyFill="1" applyBorder="1" applyAlignment="1">
      <alignment horizontal="right" vertical="center"/>
    </xf>
    <xf numFmtId="0" fontId="2" fillId="4" borderId="1" xfId="0" applyFont="1" applyFill="1" applyBorder="1" applyAlignment="1">
      <alignment horizontal="right" vertical="center"/>
    </xf>
    <xf numFmtId="4" fontId="2" fillId="2" borderId="4" xfId="0" applyNumberFormat="1" applyFont="1" applyFill="1" applyBorder="1" applyAlignment="1">
      <alignment horizontal="right" vertical="center"/>
    </xf>
    <xf numFmtId="10" fontId="2" fillId="2" borderId="5" xfId="0" applyNumberFormat="1" applyFont="1" applyFill="1" applyBorder="1" applyAlignment="1">
      <alignment horizontal="right" vertical="center"/>
    </xf>
    <xf numFmtId="0" fontId="2" fillId="3" borderId="6" xfId="0" applyFont="1" applyFill="1" applyBorder="1" applyAlignment="1">
      <alignment horizontal="right" vertical="center"/>
    </xf>
    <xf numFmtId="10" fontId="2" fillId="3" borderId="7" xfId="0" applyNumberFormat="1" applyFont="1" applyFill="1" applyBorder="1" applyAlignment="1">
      <alignment horizontal="right" vertical="center"/>
    </xf>
    <xf numFmtId="0" fontId="2" fillId="4" borderId="6" xfId="0" applyFont="1" applyFill="1" applyBorder="1" applyAlignment="1">
      <alignment horizontal="right" vertical="center"/>
    </xf>
    <xf numFmtId="10" fontId="2" fillId="4" borderId="7" xfId="0" applyNumberFormat="1" applyFont="1" applyFill="1" applyBorder="1" applyAlignment="1">
      <alignment horizontal="right" vertical="center"/>
    </xf>
    <xf numFmtId="0" fontId="2" fillId="4" borderId="8" xfId="0" applyFont="1" applyFill="1" applyBorder="1" applyAlignment="1">
      <alignment horizontal="right" vertical="center"/>
    </xf>
    <xf numFmtId="10" fontId="2" fillId="4" borderId="9" xfId="0" applyNumberFormat="1" applyFont="1" applyFill="1" applyBorder="1" applyAlignment="1">
      <alignment horizontal="right" vertical="center"/>
    </xf>
    <xf numFmtId="0" fontId="10" fillId="0" borderId="1" xfId="1" applyFont="1" applyAlignment="1">
      <alignment vertical="top"/>
    </xf>
    <xf numFmtId="0" fontId="9" fillId="0" borderId="1" xfId="1"/>
    <xf numFmtId="0" fontId="13" fillId="4" borderId="1" xfId="1" applyFont="1" applyFill="1" applyAlignment="1">
      <alignment horizontal="left" vertical="center" wrapText="1"/>
    </xf>
    <xf numFmtId="0" fontId="13" fillId="4" borderId="2" xfId="1" applyFont="1" applyFill="1" applyBorder="1" applyAlignment="1">
      <alignment horizontal="right" vertical="center"/>
    </xf>
    <xf numFmtId="0" fontId="13" fillId="4" borderId="3" xfId="1" applyFont="1" applyFill="1" applyBorder="1" applyAlignment="1">
      <alignment horizontal="right" wrapText="1"/>
    </xf>
    <xf numFmtId="0" fontId="13" fillId="2" borderId="1" xfId="1" applyFont="1" applyFill="1" applyAlignment="1">
      <alignment horizontal="left" vertical="center"/>
    </xf>
    <xf numFmtId="4" fontId="14" fillId="2" borderId="1" xfId="1" applyNumberFormat="1" applyFont="1" applyFill="1" applyAlignment="1">
      <alignment horizontal="right" vertical="center"/>
    </xf>
    <xf numFmtId="10" fontId="14" fillId="2" borderId="1" xfId="1" applyNumberFormat="1" applyFont="1" applyFill="1" applyAlignment="1">
      <alignment horizontal="right" vertical="center"/>
    </xf>
    <xf numFmtId="0" fontId="15" fillId="3" borderId="1" xfId="1" applyFont="1" applyFill="1" applyAlignment="1">
      <alignment horizontal="left" vertical="center" wrapText="1"/>
    </xf>
    <xf numFmtId="0" fontId="15" fillId="4" borderId="1" xfId="1" applyFont="1" applyFill="1" applyAlignment="1">
      <alignment horizontal="left" vertical="center" wrapText="1"/>
    </xf>
    <xf numFmtId="4" fontId="14" fillId="4" borderId="1" xfId="1" applyNumberFormat="1" applyFont="1" applyFill="1" applyAlignment="1">
      <alignment horizontal="right" vertical="center"/>
    </xf>
    <xf numFmtId="10" fontId="14" fillId="4" borderId="1" xfId="1" applyNumberFormat="1" applyFont="1" applyFill="1" applyAlignment="1">
      <alignment horizontal="right" vertical="center"/>
    </xf>
    <xf numFmtId="4" fontId="14" fillId="3" borderId="1" xfId="1" applyNumberFormat="1" applyFont="1" applyFill="1" applyAlignment="1">
      <alignment horizontal="right" vertical="center"/>
    </xf>
    <xf numFmtId="10" fontId="14" fillId="3" borderId="1" xfId="1" applyNumberFormat="1" applyFont="1" applyFill="1" applyAlignment="1">
      <alignment horizontal="right" vertical="center"/>
    </xf>
    <xf numFmtId="0" fontId="16" fillId="4" borderId="2" xfId="1" applyFont="1" applyFill="1" applyBorder="1" applyAlignment="1">
      <alignment horizontal="center"/>
    </xf>
    <xf numFmtId="0" fontId="13" fillId="2" borderId="1" xfId="1" applyFont="1" applyFill="1" applyAlignment="1">
      <alignment vertical="center"/>
    </xf>
    <xf numFmtId="10" fontId="18" fillId="3" borderId="1" xfId="1" applyNumberFormat="1" applyFont="1" applyFill="1" applyAlignment="1">
      <alignment horizontal="right" vertical="center"/>
    </xf>
    <xf numFmtId="10" fontId="18" fillId="4" borderId="1" xfId="1" applyNumberFormat="1" applyFont="1" applyFill="1" applyAlignment="1">
      <alignment horizontal="right" vertical="center"/>
    </xf>
    <xf numFmtId="0" fontId="3" fillId="4" borderId="3" xfId="1" applyFont="1" applyFill="1" applyBorder="1" applyAlignment="1">
      <alignment horizontal="center" wrapText="1"/>
    </xf>
    <xf numFmtId="0" fontId="3" fillId="3" borderId="1" xfId="1" applyFont="1" applyFill="1" applyAlignment="1">
      <alignment horizontal="left" vertical="center" wrapText="1"/>
    </xf>
    <xf numFmtId="10" fontId="18" fillId="2" borderId="1" xfId="1" applyNumberFormat="1" applyFont="1" applyFill="1" applyAlignment="1">
      <alignment horizontal="right" vertical="center"/>
    </xf>
    <xf numFmtId="164" fontId="21" fillId="0" borderId="1" xfId="2" applyNumberFormat="1" applyFont="1" applyBorder="1"/>
    <xf numFmtId="164" fontId="9" fillId="0" borderId="1" xfId="1" applyNumberFormat="1"/>
    <xf numFmtId="0" fontId="7" fillId="0" borderId="0" xfId="0" applyFont="1" applyAlignment="1">
      <alignment vertical="top" wrapText="1"/>
    </xf>
    <xf numFmtId="0" fontId="6" fillId="0" borderId="0" xfId="0" applyFont="1" applyAlignment="1">
      <alignment vertical="top" wrapText="1"/>
    </xf>
    <xf numFmtId="0" fontId="5" fillId="4" borderId="1" xfId="0" applyFont="1" applyFill="1" applyBorder="1" applyAlignment="1">
      <alignment horizontal="left" vertical="center" wrapText="1"/>
    </xf>
    <xf numFmtId="0" fontId="4" fillId="4" borderId="2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left" vertical="center" wrapText="1"/>
    </xf>
    <xf numFmtId="0" fontId="15" fillId="3" borderId="1" xfId="1" applyFont="1" applyFill="1" applyAlignment="1">
      <alignment horizontal="left" vertical="center" wrapText="1"/>
    </xf>
    <xf numFmtId="0" fontId="15" fillId="4" borderId="1" xfId="1" applyFont="1" applyFill="1" applyAlignment="1">
      <alignment horizontal="left" vertical="center" wrapText="1"/>
    </xf>
    <xf numFmtId="0" fontId="13" fillId="3" borderId="1" xfId="1" applyFont="1" applyFill="1" applyAlignment="1">
      <alignment horizontal="right" vertical="center" wrapText="1"/>
    </xf>
    <xf numFmtId="0" fontId="13" fillId="2" borderId="1" xfId="1" applyFont="1" applyFill="1" applyAlignment="1">
      <alignment horizontal="left" vertical="center"/>
    </xf>
    <xf numFmtId="0" fontId="11" fillId="0" borderId="1" xfId="1" applyFont="1" applyAlignment="1">
      <alignment vertical="top" wrapText="1"/>
    </xf>
    <xf numFmtId="0" fontId="12" fillId="0" borderId="1" xfId="1" applyFont="1" applyAlignment="1">
      <alignment vertical="top" wrapText="1"/>
    </xf>
    <xf numFmtId="0" fontId="13" fillId="4" borderId="1" xfId="1" applyFont="1" applyFill="1" applyAlignment="1">
      <alignment horizontal="left" vertical="center" wrapText="1"/>
    </xf>
    <xf numFmtId="0" fontId="13" fillId="4" borderId="1" xfId="1" applyFont="1" applyFill="1" applyAlignment="1">
      <alignment horizontal="right" vertical="center" wrapText="1"/>
    </xf>
    <xf numFmtId="0" fontId="3" fillId="4" borderId="1" xfId="1" applyFont="1" applyFill="1" applyAlignment="1">
      <alignment horizontal="left" vertical="center" wrapText="1"/>
    </xf>
    <xf numFmtId="0" fontId="3" fillId="3" borderId="1" xfId="1" applyFont="1" applyFill="1" applyAlignment="1">
      <alignment horizontal="left" vertical="center" wrapText="1"/>
    </xf>
    <xf numFmtId="0" fontId="20" fillId="5" borderId="1" xfId="3" applyFont="1" applyBorder="1" applyAlignment="1">
      <alignment horizontal="left" vertical="center" wrapText="1"/>
    </xf>
    <xf numFmtId="0" fontId="19" fillId="0" borderId="1" xfId="1" applyFont="1" applyAlignment="1">
      <alignment horizontal="center" vertical="center"/>
    </xf>
    <xf numFmtId="0" fontId="22" fillId="0" borderId="0" xfId="0" applyFont="1"/>
    <xf numFmtId="10" fontId="0" fillId="0" borderId="0" xfId="0" applyNumberFormat="1"/>
    <xf numFmtId="164" fontId="0" fillId="0" borderId="0" xfId="0" applyNumberFormat="1"/>
    <xf numFmtId="164" fontId="0" fillId="7" borderId="0" xfId="0" applyNumberFormat="1" applyFill="1"/>
    <xf numFmtId="164" fontId="0" fillId="0" borderId="0" xfId="2" applyNumberFormat="1" applyFont="1"/>
    <xf numFmtId="0" fontId="24" fillId="0" borderId="1" xfId="5" applyFont="1" applyAlignment="1">
      <alignment horizontal="center" vertical="top" wrapText="1"/>
    </xf>
    <xf numFmtId="0" fontId="23" fillId="0" borderId="0" xfId="0" applyFont="1" applyAlignment="1">
      <alignment horizontal="left"/>
    </xf>
    <xf numFmtId="0" fontId="0" fillId="0" borderId="0" xfId="0" applyAlignment="1">
      <alignment horizontal="right"/>
    </xf>
    <xf numFmtId="0" fontId="25" fillId="0" borderId="1" xfId="5" applyFont="1" applyAlignment="1">
      <alignment horizontal="right" vertical="top" wrapText="1"/>
    </xf>
    <xf numFmtId="0" fontId="25" fillId="0" borderId="1" xfId="5" applyFont="1" applyAlignment="1">
      <alignment horizontal="left" vertical="top" wrapText="1"/>
    </xf>
    <xf numFmtId="0" fontId="26" fillId="0" borderId="0" xfId="0" applyFont="1" applyAlignment="1">
      <alignment horizontal="center" vertical="center" wrapText="1"/>
    </xf>
    <xf numFmtId="0" fontId="1" fillId="6" borderId="0" xfId="4"/>
    <xf numFmtId="10" fontId="1" fillId="6" borderId="0" xfId="4" applyNumberFormat="1"/>
    <xf numFmtId="0" fontId="1" fillId="6" borderId="0" xfId="4" applyAlignment="1">
      <alignment horizontal="left"/>
    </xf>
    <xf numFmtId="0" fontId="1" fillId="6" borderId="0" xfId="4" applyAlignment="1">
      <alignment horizontal="right"/>
    </xf>
    <xf numFmtId="0" fontId="26" fillId="0" borderId="1" xfId="1" applyFont="1" applyAlignment="1">
      <alignment horizontal="center" vertical="center" wrapText="1"/>
    </xf>
    <xf numFmtId="0" fontId="9" fillId="0" borderId="1" xfId="1" applyAlignment="1">
      <alignment horizontal="left"/>
    </xf>
    <xf numFmtId="0" fontId="9" fillId="0" borderId="1" xfId="1" applyAlignment="1">
      <alignment horizontal="right"/>
    </xf>
    <xf numFmtId="10" fontId="0" fillId="0" borderId="0" xfId="2" applyNumberFormat="1" applyFont="1"/>
    <xf numFmtId="0" fontId="0" fillId="6" borderId="0" xfId="4" applyFont="1" applyAlignment="1">
      <alignment horizontal="left"/>
    </xf>
    <xf numFmtId="10" fontId="9" fillId="6" borderId="0" xfId="2" applyNumberFormat="1" applyFill="1" applyAlignment="1">
      <alignment horizontal="right"/>
    </xf>
    <xf numFmtId="10" fontId="27" fillId="0" borderId="0" xfId="0" applyNumberFormat="1" applyFont="1" applyAlignment="1">
      <alignment horizontal="center"/>
    </xf>
    <xf numFmtId="0" fontId="27" fillId="0" borderId="0" xfId="0" applyFont="1"/>
  </cellXfs>
  <cellStyles count="6">
    <cellStyle name="20% - Énfasis1" xfId="4" builtinId="30"/>
    <cellStyle name="Incorrecto" xfId="3" builtinId="27"/>
    <cellStyle name="Normal" xfId="0" builtinId="0"/>
    <cellStyle name="Normal 2" xfId="1" xr:uid="{70460780-8E5C-4374-8229-2728287E410B}"/>
    <cellStyle name="Percentatge 2" xfId="5" xr:uid="{D5D53237-BD1D-4E6F-8A66-FA3FE568344A}"/>
    <cellStyle name="Porcentaje" xfId="2" builtinId="5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35.xml.rels><?xml version="1.0" encoding="UTF-8" standalone="yes"?>
<Relationships xmlns="http://schemas.openxmlformats.org/package/2006/relationships"><Relationship Id="rId2" Type="http://schemas.microsoft.com/office/2011/relationships/chartColorStyle" Target="colors35.xml"/><Relationship Id="rId1" Type="http://schemas.microsoft.com/office/2011/relationships/chartStyle" Target="style35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36.xml"/><Relationship Id="rId1" Type="http://schemas.microsoft.com/office/2011/relationships/chartStyle" Target="style36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37.xml"/><Relationship Id="rId1" Type="http://schemas.microsoft.com/office/2011/relationships/chartStyle" Target="style37.xml"/></Relationships>
</file>

<file path=xl/charts/_rels/chart38.xml.rels><?xml version="1.0" encoding="UTF-8" standalone="yes"?>
<Relationships xmlns="http://schemas.openxmlformats.org/package/2006/relationships"><Relationship Id="rId2" Type="http://schemas.microsoft.com/office/2011/relationships/chartColorStyle" Target="colors38.xml"/><Relationship Id="rId1" Type="http://schemas.microsoft.com/office/2011/relationships/chartStyle" Target="style38.xml"/></Relationships>
</file>

<file path=xl/charts/_rels/chart39.xml.rels><?xml version="1.0" encoding="UTF-8" standalone="yes"?>
<Relationships xmlns="http://schemas.openxmlformats.org/package/2006/relationships"><Relationship Id="rId2" Type="http://schemas.microsoft.com/office/2011/relationships/chartColorStyle" Target="colors39.xml"/><Relationship Id="rId1" Type="http://schemas.microsoft.com/office/2011/relationships/chartStyle" Target="style39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40.xml.rels><?xml version="1.0" encoding="UTF-8" standalone="yes"?>
<Relationships xmlns="http://schemas.openxmlformats.org/package/2006/relationships"><Relationship Id="rId2" Type="http://schemas.microsoft.com/office/2011/relationships/chartColorStyle" Target="colors40.xml"/><Relationship Id="rId1" Type="http://schemas.microsoft.com/office/2011/relationships/chartStyle" Target="style40.xml"/></Relationships>
</file>

<file path=xl/charts/_rels/chart41.xml.rels><?xml version="1.0" encoding="UTF-8" standalone="yes"?>
<Relationships xmlns="http://schemas.openxmlformats.org/package/2006/relationships"><Relationship Id="rId2" Type="http://schemas.microsoft.com/office/2011/relationships/chartColorStyle" Target="colors41.xml"/><Relationship Id="rId1" Type="http://schemas.microsoft.com/office/2011/relationships/chartStyle" Target="style41.xml"/></Relationships>
</file>

<file path=xl/charts/_rels/chart42.xml.rels><?xml version="1.0" encoding="UTF-8" standalone="yes"?>
<Relationships xmlns="http://schemas.openxmlformats.org/package/2006/relationships"><Relationship Id="rId2" Type="http://schemas.microsoft.com/office/2011/relationships/chartColorStyle" Target="colors42.xml"/><Relationship Id="rId1" Type="http://schemas.microsoft.com/office/2011/relationships/chartStyle" Target="style42.xml"/></Relationships>
</file>

<file path=xl/charts/_rels/chart43.xml.rels><?xml version="1.0" encoding="UTF-8" standalone="yes"?>
<Relationships xmlns="http://schemas.openxmlformats.org/package/2006/relationships"><Relationship Id="rId2" Type="http://schemas.microsoft.com/office/2011/relationships/chartColorStyle" Target="colors43.xml"/><Relationship Id="rId1" Type="http://schemas.microsoft.com/office/2011/relationships/chartStyle" Target="style43.xml"/></Relationships>
</file>

<file path=xl/charts/_rels/chart44.xml.rels><?xml version="1.0" encoding="UTF-8" standalone="yes"?>
<Relationships xmlns="http://schemas.openxmlformats.org/package/2006/relationships"><Relationship Id="rId2" Type="http://schemas.microsoft.com/office/2011/relationships/chartColorStyle" Target="colors44.xml"/><Relationship Id="rId1" Type="http://schemas.microsoft.com/office/2011/relationships/chartStyle" Target="style44.xml"/></Relationships>
</file>

<file path=xl/charts/_rels/chart45.xml.rels><?xml version="1.0" encoding="UTF-8" standalone="yes"?>
<Relationships xmlns="http://schemas.openxmlformats.org/package/2006/relationships"><Relationship Id="rId2" Type="http://schemas.microsoft.com/office/2011/relationships/chartColorStyle" Target="colors45.xml"/><Relationship Id="rId1" Type="http://schemas.microsoft.com/office/2011/relationships/chartStyle" Target="style45.xml"/></Relationships>
</file>

<file path=xl/charts/_rels/chart46.xml.rels><?xml version="1.0" encoding="UTF-8" standalone="yes"?>
<Relationships xmlns="http://schemas.openxmlformats.org/package/2006/relationships"><Relationship Id="rId2" Type="http://schemas.microsoft.com/office/2011/relationships/chartColorStyle" Target="colors46.xml"/><Relationship Id="rId1" Type="http://schemas.microsoft.com/office/2011/relationships/chartStyle" Target="style46.xml"/></Relationships>
</file>

<file path=xl/charts/_rels/chart47.xml.rels><?xml version="1.0" encoding="UTF-8" standalone="yes"?>
<Relationships xmlns="http://schemas.openxmlformats.org/package/2006/relationships"><Relationship Id="rId2" Type="http://schemas.microsoft.com/office/2011/relationships/chartColorStyle" Target="colors47.xml"/><Relationship Id="rId1" Type="http://schemas.microsoft.com/office/2011/relationships/chartStyle" Target="style47.xml"/></Relationships>
</file>

<file path=xl/charts/_rels/chart48.xml.rels><?xml version="1.0" encoding="UTF-8" standalone="yes"?>
<Relationships xmlns="http://schemas.openxmlformats.org/package/2006/relationships"><Relationship Id="rId2" Type="http://schemas.microsoft.com/office/2011/relationships/chartColorStyle" Target="colors48.xml"/><Relationship Id="rId1" Type="http://schemas.microsoft.com/office/2011/relationships/chartStyle" Target="style48.xml"/></Relationships>
</file>

<file path=xl/charts/_rels/chart49.xml.rels><?xml version="1.0" encoding="UTF-8" standalone="yes"?>
<Relationships xmlns="http://schemas.openxmlformats.org/package/2006/relationships"><Relationship Id="rId2" Type="http://schemas.microsoft.com/office/2011/relationships/chartColorStyle" Target="colors49.xml"/><Relationship Id="rId1" Type="http://schemas.microsoft.com/office/2011/relationships/chartStyle" Target="style49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50.xml.rels><?xml version="1.0" encoding="UTF-8" standalone="yes"?>
<Relationships xmlns="http://schemas.openxmlformats.org/package/2006/relationships"><Relationship Id="rId2" Type="http://schemas.microsoft.com/office/2011/relationships/chartColorStyle" Target="colors50.xml"/><Relationship Id="rId1" Type="http://schemas.microsoft.com/office/2011/relationships/chartStyle" Target="style50.xml"/></Relationships>
</file>

<file path=xl/charts/_rels/chart51.xml.rels><?xml version="1.0" encoding="UTF-8" standalone="yes"?>
<Relationships xmlns="http://schemas.openxmlformats.org/package/2006/relationships"><Relationship Id="rId2" Type="http://schemas.microsoft.com/office/2011/relationships/chartColorStyle" Target="colors51.xml"/><Relationship Id="rId1" Type="http://schemas.microsoft.com/office/2011/relationships/chartStyle" Target="style51.xml"/></Relationships>
</file>

<file path=xl/charts/_rels/chart52.xml.rels><?xml version="1.0" encoding="UTF-8" standalone="yes"?>
<Relationships xmlns="http://schemas.openxmlformats.org/package/2006/relationships"><Relationship Id="rId2" Type="http://schemas.microsoft.com/office/2011/relationships/chartColorStyle" Target="colors52.xml"/><Relationship Id="rId1" Type="http://schemas.microsoft.com/office/2011/relationships/chartStyle" Target="style52.xml"/></Relationships>
</file>

<file path=xl/charts/_rels/chart53.xml.rels><?xml version="1.0" encoding="UTF-8" standalone="yes"?>
<Relationships xmlns="http://schemas.openxmlformats.org/package/2006/relationships"><Relationship Id="rId2" Type="http://schemas.microsoft.com/office/2011/relationships/chartColorStyle" Target="colors53.xml"/><Relationship Id="rId1" Type="http://schemas.microsoft.com/office/2011/relationships/chartStyle" Target="style53.xml"/></Relationships>
</file>

<file path=xl/charts/_rels/chart54.xml.rels><?xml version="1.0" encoding="UTF-8" standalone="yes"?>
<Relationships xmlns="http://schemas.openxmlformats.org/package/2006/relationships"><Relationship Id="rId2" Type="http://schemas.microsoft.com/office/2011/relationships/chartColorStyle" Target="colors54.xml"/><Relationship Id="rId1" Type="http://schemas.microsoft.com/office/2011/relationships/chartStyle" Target="style54.xml"/></Relationships>
</file>

<file path=xl/charts/_rels/chart55.xml.rels><?xml version="1.0" encoding="UTF-8" standalone="yes"?>
<Relationships xmlns="http://schemas.openxmlformats.org/package/2006/relationships"><Relationship Id="rId2" Type="http://schemas.microsoft.com/office/2011/relationships/chartColorStyle" Target="colors55.xml"/><Relationship Id="rId1" Type="http://schemas.microsoft.com/office/2011/relationships/chartStyle" Target="style55.xml"/></Relationships>
</file>

<file path=xl/charts/_rels/chart56.xml.rels><?xml version="1.0" encoding="UTF-8" standalone="yes"?>
<Relationships xmlns="http://schemas.openxmlformats.org/package/2006/relationships"><Relationship Id="rId2" Type="http://schemas.microsoft.com/office/2011/relationships/chartColorStyle" Target="colors56.xml"/><Relationship Id="rId1" Type="http://schemas.microsoft.com/office/2011/relationships/chartStyle" Target="style56.xml"/></Relationships>
</file>

<file path=xl/charts/_rels/chart57.xml.rels><?xml version="1.0" encoding="UTF-8" standalone="yes"?>
<Relationships xmlns="http://schemas.openxmlformats.org/package/2006/relationships"><Relationship Id="rId2" Type="http://schemas.microsoft.com/office/2011/relationships/chartColorStyle" Target="colors57.xml"/><Relationship Id="rId1" Type="http://schemas.microsoft.com/office/2011/relationships/chartStyle" Target="style57.xml"/></Relationships>
</file>

<file path=xl/charts/_rels/chart58.xml.rels><?xml version="1.0" encoding="UTF-8" standalone="yes"?>
<Relationships xmlns="http://schemas.openxmlformats.org/package/2006/relationships"><Relationship Id="rId2" Type="http://schemas.microsoft.com/office/2011/relationships/chartColorStyle" Target="colors58.xml"/><Relationship Id="rId1" Type="http://schemas.microsoft.com/office/2011/relationships/chartStyle" Target="style58.xml"/></Relationships>
</file>

<file path=xl/charts/_rels/chart59.xml.rels><?xml version="1.0" encoding="UTF-8" standalone="yes"?>
<Relationships xmlns="http://schemas.openxmlformats.org/package/2006/relationships"><Relationship Id="rId2" Type="http://schemas.microsoft.com/office/2011/relationships/chartColorStyle" Target="colors59.xml"/><Relationship Id="rId1" Type="http://schemas.microsoft.com/office/2011/relationships/chartStyle" Target="style59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60.xml.rels><?xml version="1.0" encoding="UTF-8" standalone="yes"?>
<Relationships xmlns="http://schemas.openxmlformats.org/package/2006/relationships"><Relationship Id="rId2" Type="http://schemas.microsoft.com/office/2011/relationships/chartColorStyle" Target="colors60.xml"/><Relationship Id="rId1" Type="http://schemas.microsoft.com/office/2011/relationships/chartStyle" Target="style60.xml"/></Relationships>
</file>

<file path=xl/charts/_rels/chart61.xml.rels><?xml version="1.0" encoding="UTF-8" standalone="yes"?>
<Relationships xmlns="http://schemas.openxmlformats.org/package/2006/relationships"><Relationship Id="rId2" Type="http://schemas.microsoft.com/office/2011/relationships/chartColorStyle" Target="colors61.xml"/><Relationship Id="rId1" Type="http://schemas.microsoft.com/office/2011/relationships/chartStyle" Target="style61.xml"/></Relationships>
</file>

<file path=xl/charts/_rels/chart62.xml.rels><?xml version="1.0" encoding="UTF-8" standalone="yes"?>
<Relationships xmlns="http://schemas.openxmlformats.org/package/2006/relationships"><Relationship Id="rId2" Type="http://schemas.microsoft.com/office/2011/relationships/chartColorStyle" Target="colors62.xml"/><Relationship Id="rId1" Type="http://schemas.microsoft.com/office/2011/relationships/chartStyle" Target="style62.xml"/></Relationships>
</file>

<file path=xl/charts/_rels/chart63.xml.rels><?xml version="1.0" encoding="UTF-8" standalone="yes"?>
<Relationships xmlns="http://schemas.openxmlformats.org/package/2006/relationships"><Relationship Id="rId2" Type="http://schemas.microsoft.com/office/2011/relationships/chartColorStyle" Target="colors63.xml"/><Relationship Id="rId1" Type="http://schemas.microsoft.com/office/2011/relationships/chartStyle" Target="style63.xml"/></Relationships>
</file>

<file path=xl/charts/_rels/chart64.xml.rels><?xml version="1.0" encoding="UTF-8" standalone="yes"?>
<Relationships xmlns="http://schemas.openxmlformats.org/package/2006/relationships"><Relationship Id="rId2" Type="http://schemas.microsoft.com/office/2011/relationships/chartColorStyle" Target="colors64.xml"/><Relationship Id="rId1" Type="http://schemas.microsoft.com/office/2011/relationships/chartStyle" Target="style64.xml"/></Relationships>
</file>

<file path=xl/charts/_rels/chart65.xml.rels><?xml version="1.0" encoding="UTF-8" standalone="yes"?>
<Relationships xmlns="http://schemas.openxmlformats.org/package/2006/relationships"><Relationship Id="rId2" Type="http://schemas.microsoft.com/office/2011/relationships/chartColorStyle" Target="colors65.xml"/><Relationship Id="rId1" Type="http://schemas.microsoft.com/office/2011/relationships/chartStyle" Target="style65.xml"/></Relationships>
</file>

<file path=xl/charts/_rels/chart66.xml.rels><?xml version="1.0" encoding="UTF-8" standalone="yes"?>
<Relationships xmlns="http://schemas.openxmlformats.org/package/2006/relationships"><Relationship Id="rId2" Type="http://schemas.microsoft.com/office/2011/relationships/chartColorStyle" Target="colors66.xml"/><Relationship Id="rId1" Type="http://schemas.microsoft.com/office/2011/relationships/chartStyle" Target="style66.xml"/></Relationships>
</file>

<file path=xl/charts/_rels/chart67.xml.rels><?xml version="1.0" encoding="UTF-8" standalone="yes"?>
<Relationships xmlns="http://schemas.openxmlformats.org/package/2006/relationships"><Relationship Id="rId2" Type="http://schemas.microsoft.com/office/2011/relationships/chartColorStyle" Target="colors67.xml"/><Relationship Id="rId1" Type="http://schemas.microsoft.com/office/2011/relationships/chartStyle" Target="style67.xml"/></Relationships>
</file>

<file path=xl/charts/_rels/chart68.xml.rels><?xml version="1.0" encoding="UTF-8" standalone="yes"?>
<Relationships xmlns="http://schemas.openxmlformats.org/package/2006/relationships"><Relationship Id="rId2" Type="http://schemas.microsoft.com/office/2011/relationships/chartColorStyle" Target="colors68.xml"/><Relationship Id="rId1" Type="http://schemas.microsoft.com/office/2011/relationships/chartStyle" Target="style68.xml"/></Relationships>
</file>

<file path=xl/charts/_rels/chart69.xml.rels><?xml version="1.0" encoding="UTF-8" standalone="yes"?>
<Relationships xmlns="http://schemas.openxmlformats.org/package/2006/relationships"><Relationship Id="rId2" Type="http://schemas.microsoft.com/office/2011/relationships/chartColorStyle" Target="colors69.xml"/><Relationship Id="rId1" Type="http://schemas.microsoft.com/office/2011/relationships/chartStyle" Target="style69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70.xml.rels><?xml version="1.0" encoding="UTF-8" standalone="yes"?>
<Relationships xmlns="http://schemas.openxmlformats.org/package/2006/relationships"><Relationship Id="rId2" Type="http://schemas.microsoft.com/office/2011/relationships/chartColorStyle" Target="colors70.xml"/><Relationship Id="rId1" Type="http://schemas.microsoft.com/office/2011/relationships/chartStyle" Target="style70.xml"/></Relationships>
</file>

<file path=xl/charts/_rels/chart71.xml.rels><?xml version="1.0" encoding="UTF-8" standalone="yes"?>
<Relationships xmlns="http://schemas.openxmlformats.org/package/2006/relationships"><Relationship Id="rId2" Type="http://schemas.microsoft.com/office/2011/relationships/chartColorStyle" Target="colors71.xml"/><Relationship Id="rId1" Type="http://schemas.microsoft.com/office/2011/relationships/chartStyle" Target="style71.xml"/></Relationships>
</file>

<file path=xl/charts/_rels/chart72.xml.rels><?xml version="1.0" encoding="UTF-8" standalone="yes"?>
<Relationships xmlns="http://schemas.openxmlformats.org/package/2006/relationships"><Relationship Id="rId2" Type="http://schemas.microsoft.com/office/2011/relationships/chartColorStyle" Target="colors72.xml"/><Relationship Id="rId1" Type="http://schemas.microsoft.com/office/2011/relationships/chartStyle" Target="style72.xml"/></Relationships>
</file>

<file path=xl/charts/_rels/chart73.xml.rels><?xml version="1.0" encoding="UTF-8" standalone="yes"?>
<Relationships xmlns="http://schemas.openxmlformats.org/package/2006/relationships"><Relationship Id="rId2" Type="http://schemas.microsoft.com/office/2011/relationships/chartColorStyle" Target="colors73.xml"/><Relationship Id="rId1" Type="http://schemas.microsoft.com/office/2011/relationships/chartStyle" Target="style73.xml"/></Relationships>
</file>

<file path=xl/charts/_rels/chart74.xml.rels><?xml version="1.0" encoding="UTF-8" standalone="yes"?>
<Relationships xmlns="http://schemas.openxmlformats.org/package/2006/relationships"><Relationship Id="rId2" Type="http://schemas.microsoft.com/office/2011/relationships/chartColorStyle" Target="colors74.xml"/><Relationship Id="rId1" Type="http://schemas.microsoft.com/office/2011/relationships/chartStyle" Target="style74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a-ES" b="1"/>
              <a:t>Oferta UPV</a:t>
            </a:r>
          </a:p>
        </c:rich>
      </c:tx>
      <c:layout>
        <c:manualLayout>
          <c:xMode val="edge"/>
          <c:yMode val="edge"/>
          <c:x val="0.62096912981891517"/>
          <c:y val="5.09259259259259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>
        <c:manualLayout>
          <c:layoutTarget val="inner"/>
          <c:xMode val="edge"/>
          <c:yMode val="edge"/>
          <c:x val="0.21347965056843674"/>
          <c:y val="0.20170676582093905"/>
          <c:w val="0.59172174033275138"/>
          <c:h val="0.58658537474482353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A55-469D-8348-EA9298F3734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A55-469D-8348-EA9298F3734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A55-469D-8348-EA9298F3734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A55-469D-8348-EA9298F37346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7A55-469D-8348-EA9298F37346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7A55-469D-8348-EA9298F3734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'Oferta idioma graus per ERT'!$F$7:$K$7</c:f>
              <c:strCache>
                <c:ptCount val="6"/>
                <c:pt idx="0">
                  <c:v>ALEMÀ</c:v>
                </c:pt>
                <c:pt idx="1">
                  <c:v>CASTELLÀ</c:v>
                </c:pt>
                <c:pt idx="2">
                  <c:v>FRANCÈS</c:v>
                </c:pt>
                <c:pt idx="3">
                  <c:v>ANGLÈS</c:v>
                </c:pt>
                <c:pt idx="4">
                  <c:v>ITALIÀ</c:v>
                </c:pt>
                <c:pt idx="5">
                  <c:v>VALENCIÀ</c:v>
                </c:pt>
              </c:strCache>
            </c:strRef>
          </c:cat>
          <c:val>
            <c:numRef>
              <c:f>'Oferta idioma graus per ERT'!$F$25:$K$25</c:f>
              <c:numCache>
                <c:formatCode>0.00%</c:formatCode>
                <c:ptCount val="6"/>
                <c:pt idx="0">
                  <c:v>6.0369852983179527E-3</c:v>
                </c:pt>
                <c:pt idx="1">
                  <c:v>0.82801407850937092</c:v>
                </c:pt>
                <c:pt idx="2">
                  <c:v>5.6961877411548425E-3</c:v>
                </c:pt>
                <c:pt idx="3">
                  <c:v>8.8342841044229667E-2</c:v>
                </c:pt>
                <c:pt idx="4">
                  <c:v>1.0223926714893307E-3</c:v>
                </c:pt>
                <c:pt idx="5">
                  <c:v>7.0887514735437238E-2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A6-46FB-9DE7-67133314C4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>
        <c:manualLayout>
          <c:layoutTarget val="inner"/>
          <c:xMode val="edge"/>
          <c:yMode val="edge"/>
          <c:x val="0.10418991193975316"/>
          <c:y val="0.23295202682997959"/>
          <c:w val="0.53857877480755978"/>
          <c:h val="0.6404972295129775"/>
        </c:manualLayout>
      </c:layout>
      <c:pieChart>
        <c:varyColors val="1"/>
        <c:ser>
          <c:idx val="0"/>
          <c:order val="0"/>
          <c:tx>
            <c:strRef>
              <c:f>'Per centre (Actual)'!$A$38:$C$38</c:f>
              <c:strCache>
                <c:ptCount val="1"/>
                <c:pt idx="0">
                  <c:v>E.T.S.E. DE TELECOMUNICACIÓ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AF2-4BA3-BEBE-6AAD27BE504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AF2-4BA3-BEBE-6AAD27BE504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AF2-4BA3-BEBE-6AAD27BE504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DAF2-4BA3-BEBE-6AAD27BE504B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DAF2-4BA3-BEBE-6AAD27BE504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'Per centre (Actual)'!$B$20:$C$21</c:f>
              <c:strCache>
                <c:ptCount val="2"/>
                <c:pt idx="0">
                  <c:v>CASTELLÀ</c:v>
                </c:pt>
                <c:pt idx="1">
                  <c:v>ANGLÈS</c:v>
                </c:pt>
              </c:strCache>
            </c:strRef>
          </c:cat>
          <c:val>
            <c:numRef>
              <c:f>'Per centre (Actual)'!$F$39:$F$40</c:f>
              <c:numCache>
                <c:formatCode>0.0%</c:formatCode>
                <c:ptCount val="2"/>
                <c:pt idx="0">
                  <c:v>0.98287948876913533</c:v>
                </c:pt>
                <c:pt idx="1">
                  <c:v>1.7120511230864607E-2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AF2-4BA3-BEBE-6AAD27BE504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66245257964290361"/>
          <c:y val="0.24691054243219593"/>
          <c:w val="0.3057518716787358"/>
          <c:h val="0.475311679790026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>
        <c:manualLayout>
          <c:layoutTarget val="inner"/>
          <c:xMode val="edge"/>
          <c:yMode val="edge"/>
          <c:x val="0.10418991193975316"/>
          <c:y val="0.23295202682997959"/>
          <c:w val="0.53857877480755978"/>
          <c:h val="0.6404972295129775"/>
        </c:manualLayout>
      </c:layout>
      <c:pieChart>
        <c:varyColors val="1"/>
        <c:ser>
          <c:idx val="0"/>
          <c:order val="0"/>
          <c:tx>
            <c:strRef>
              <c:f>'Per centre (Actual)'!$A$41:$C$41</c:f>
              <c:strCache>
                <c:ptCount val="1"/>
                <c:pt idx="0">
                  <c:v>E.T.S.E. GEODESICA, CARTOGRAFICA Y TOP.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2E6-48B7-9C41-4C094512942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2E6-48B7-9C41-4C094512942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2E6-48B7-9C41-4C094512942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2E6-48B7-9C41-4C0945129422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62E6-48B7-9C41-4C094512942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'Per centre (Actual)'!$B$20:$C$21</c:f>
              <c:strCache>
                <c:ptCount val="2"/>
                <c:pt idx="0">
                  <c:v>CASTELLÀ</c:v>
                </c:pt>
                <c:pt idx="1">
                  <c:v>ANGLÈS</c:v>
                </c:pt>
              </c:strCache>
            </c:strRef>
          </c:cat>
          <c:val>
            <c:numRef>
              <c:f>'Per centre (Actual)'!$F$42:$F$43</c:f>
              <c:numCache>
                <c:formatCode>0.0%</c:formatCode>
                <c:ptCount val="2"/>
                <c:pt idx="0">
                  <c:v>0.98138927233287321</c:v>
                </c:pt>
                <c:pt idx="1">
                  <c:v>1.8610727667126799E-2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62E6-48B7-9C41-4C094512942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66245257964290361"/>
          <c:y val="0.24691054243219593"/>
          <c:w val="0.3057518716787358"/>
          <c:h val="0.475311679790026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>
        <c:manualLayout>
          <c:layoutTarget val="inner"/>
          <c:xMode val="edge"/>
          <c:yMode val="edge"/>
          <c:x val="0.10418991193975316"/>
          <c:y val="0.23295202682997959"/>
          <c:w val="0.53857877480755978"/>
          <c:h val="0.6404972295129775"/>
        </c:manualLayout>
      </c:layout>
      <c:pieChart>
        <c:varyColors val="1"/>
        <c:ser>
          <c:idx val="0"/>
          <c:order val="0"/>
          <c:tx>
            <c:strRef>
              <c:f>'Per centre (Actual)'!$A$48:$C$48</c:f>
              <c:strCache>
                <c:ptCount val="1"/>
                <c:pt idx="0">
                  <c:v>E. POLITÈCNICA SUPERIOR DE GANDIA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E18-4B74-BF2C-6A1D8D4337A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E18-4B74-BF2C-6A1D8D4337A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E18-4B74-BF2C-6A1D8D4337A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DE18-4B74-BF2C-6A1D8D4337A7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DE18-4B74-BF2C-6A1D8D4337A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'Per centre (Actual)'!$B$10:$C$14</c:f>
              <c:strCache>
                <c:ptCount val="5"/>
                <c:pt idx="0">
                  <c:v>ALEMÀ</c:v>
                </c:pt>
                <c:pt idx="1">
                  <c:v>CASTELLÀ</c:v>
                </c:pt>
                <c:pt idx="2">
                  <c:v>FRANCÈS</c:v>
                </c:pt>
                <c:pt idx="3">
                  <c:v>ANGLÈS</c:v>
                </c:pt>
                <c:pt idx="4">
                  <c:v>VALENCIÀ</c:v>
                </c:pt>
              </c:strCache>
            </c:strRef>
          </c:cat>
          <c:val>
            <c:numRef>
              <c:f>'Per centre (Actual)'!$F$49:$F$53</c:f>
              <c:numCache>
                <c:formatCode>0.0%</c:formatCode>
                <c:ptCount val="5"/>
                <c:pt idx="0">
                  <c:v>1.5492835243210334E-2</c:v>
                </c:pt>
                <c:pt idx="1">
                  <c:v>0.78990628193698487</c:v>
                </c:pt>
                <c:pt idx="2">
                  <c:v>9.7849485746591587E-3</c:v>
                </c:pt>
                <c:pt idx="3">
                  <c:v>7.8551392724347135E-2</c:v>
                </c:pt>
                <c:pt idx="4">
                  <c:v>0.10626454152079845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E18-4B74-BF2C-6A1D8D4337A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66245257964290361"/>
          <c:y val="0.24691054243219593"/>
          <c:w val="0.3057518716787358"/>
          <c:h val="0.475311679790026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>
        <c:manualLayout>
          <c:layoutTarget val="inner"/>
          <c:xMode val="edge"/>
          <c:yMode val="edge"/>
          <c:x val="0.10418991193975316"/>
          <c:y val="0.23295202682997959"/>
          <c:w val="0.53857877480755978"/>
          <c:h val="0.6404972295129775"/>
        </c:manualLayout>
      </c:layout>
      <c:pieChart>
        <c:varyColors val="1"/>
        <c:ser>
          <c:idx val="0"/>
          <c:order val="0"/>
          <c:tx>
            <c:strRef>
              <c:f>'Per centre (Actual)'!$A$41:$C$41</c:f>
              <c:strCache>
                <c:ptCount val="1"/>
                <c:pt idx="0">
                  <c:v>E.T.S.E. GEODESICA, CARTOGRAFICA Y TOP.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CBC-4629-BC97-14EDB9AC07D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CBC-4629-BC97-14EDB9AC07D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CBC-4629-BC97-14EDB9AC07D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DCBC-4629-BC97-14EDB9AC07D4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DCBC-4629-BC97-14EDB9AC07D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'Per centre (Actual)'!$B$20:$C$22</c:f>
              <c:strCache>
                <c:ptCount val="3"/>
                <c:pt idx="0">
                  <c:v>CASTELLÀ</c:v>
                </c:pt>
                <c:pt idx="1">
                  <c:v>ANGLÈS</c:v>
                </c:pt>
                <c:pt idx="2">
                  <c:v>VALENCIÀ</c:v>
                </c:pt>
              </c:strCache>
            </c:strRef>
          </c:cat>
          <c:val>
            <c:numRef>
              <c:f>'Per centre (Actual)'!$F$45:$F$47</c:f>
              <c:numCache>
                <c:formatCode>0.0%</c:formatCode>
                <c:ptCount val="3"/>
                <c:pt idx="0">
                  <c:v>0.72917551477238096</c:v>
                </c:pt>
                <c:pt idx="1">
                  <c:v>0.18864577764231502</c:v>
                </c:pt>
                <c:pt idx="2">
                  <c:v>8.2178707585304073E-2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CBC-4629-BC97-14EDB9AC07D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66245257964290361"/>
          <c:y val="0.24691054243219593"/>
          <c:w val="0.3057518716787358"/>
          <c:h val="0.475311679790026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>
        <c:manualLayout>
          <c:layoutTarget val="inner"/>
          <c:xMode val="edge"/>
          <c:yMode val="edge"/>
          <c:x val="0.10418991193975316"/>
          <c:y val="0.23295202682997959"/>
          <c:w val="0.53857877480755978"/>
          <c:h val="0.6404972295129775"/>
        </c:manualLayout>
      </c:layout>
      <c:pieChart>
        <c:varyColors val="1"/>
        <c:ser>
          <c:idx val="0"/>
          <c:order val="0"/>
          <c:tx>
            <c:strRef>
              <c:f>'Per centre (Actual)'!$A$54:$C$54</c:f>
              <c:strCache>
                <c:ptCount val="1"/>
                <c:pt idx="0">
                  <c:v>FACULTAT D'ADMINISTRACIÓ I DIRECCIÓ D'EMPRESAS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C29-4699-9461-4C05E14A7E8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C29-4699-9461-4C05E14A7E8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C29-4699-9461-4C05E14A7E8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C29-4699-9461-4C05E14A7E82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6C29-4699-9461-4C05E14A7E8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'Per centre (Actual)'!$B$20:$C$22</c:f>
              <c:strCache>
                <c:ptCount val="3"/>
                <c:pt idx="0">
                  <c:v>CASTELLÀ</c:v>
                </c:pt>
                <c:pt idx="1">
                  <c:v>ANGLÈS</c:v>
                </c:pt>
                <c:pt idx="2">
                  <c:v>VALENCIÀ</c:v>
                </c:pt>
              </c:strCache>
            </c:strRef>
          </c:cat>
          <c:val>
            <c:numRef>
              <c:f>'Per centre (Actual)'!$F$55:$F$57</c:f>
              <c:numCache>
                <c:formatCode>0.0%</c:formatCode>
                <c:ptCount val="3"/>
                <c:pt idx="0">
                  <c:v>0.78077026663075677</c:v>
                </c:pt>
                <c:pt idx="1">
                  <c:v>0.14455965526528414</c:v>
                </c:pt>
                <c:pt idx="2">
                  <c:v>7.4670078103959064E-2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6C29-4699-9461-4C05E14A7E8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66245257964290361"/>
          <c:y val="0.24691054243219593"/>
          <c:w val="0.3057518716787358"/>
          <c:h val="0.475311679790026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>
        <c:manualLayout>
          <c:layoutTarget val="inner"/>
          <c:xMode val="edge"/>
          <c:yMode val="edge"/>
          <c:x val="0.10418991193975316"/>
          <c:y val="0.23295202682997959"/>
          <c:w val="0.53857877480755978"/>
          <c:h val="0.6404972295129775"/>
        </c:manualLayout>
      </c:layout>
      <c:pieChart>
        <c:varyColors val="1"/>
        <c:ser>
          <c:idx val="0"/>
          <c:order val="0"/>
          <c:tx>
            <c:strRef>
              <c:f>'Per centre (Actual)'!$A$58:$C$58</c:f>
              <c:strCache>
                <c:ptCount val="1"/>
                <c:pt idx="0">
                  <c:v>FACULTAT DE BELLES ARTS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AC4-4AA0-AFC1-21C81565CCD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AC4-4AA0-AFC1-21C81565CCD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AC4-4AA0-AFC1-21C81565CCD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DAC4-4AA0-AFC1-21C81565CCDD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DAC4-4AA0-AFC1-21C81565CCD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'Per centre (Actual)'!$B$20:$C$22</c:f>
              <c:strCache>
                <c:ptCount val="3"/>
                <c:pt idx="0">
                  <c:v>CASTELLÀ</c:v>
                </c:pt>
                <c:pt idx="1">
                  <c:v>ANGLÈS</c:v>
                </c:pt>
                <c:pt idx="2">
                  <c:v>VALENCIÀ</c:v>
                </c:pt>
              </c:strCache>
            </c:strRef>
          </c:cat>
          <c:val>
            <c:numRef>
              <c:f>'Per centre (Actual)'!$F$59:$F$61</c:f>
              <c:numCache>
                <c:formatCode>0.0%</c:formatCode>
                <c:ptCount val="3"/>
                <c:pt idx="0">
                  <c:v>0.9253700920695791</c:v>
                </c:pt>
                <c:pt idx="1">
                  <c:v>1.8137534331761414E-2</c:v>
                </c:pt>
                <c:pt idx="2">
                  <c:v>5.6492373598659551E-2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AC4-4AA0-AFC1-21C81565CCD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66245257964290361"/>
          <c:y val="0.24691054243219593"/>
          <c:w val="0.3057518716787358"/>
          <c:h val="0.475311679790026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/>
              <a:t>Grau en Eng. en Disseny Industrial i Des. de Productes (EPSA)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'Actual graus'!$C$10:$D$10</c:f>
              <c:strCache>
                <c:ptCount val="2"/>
                <c:pt idx="0">
                  <c:v>Grado en Ingeniería en Diseño Industrial y Desarrollo de Productos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1F5-46E3-ACAD-AB4C15AC572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1F5-46E3-ACAD-AB4C15AC572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41F5-46E3-ACAD-AB4C15AC572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41F5-46E3-ACAD-AB4C15AC5728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41F5-46E3-ACAD-AB4C15AC5728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1F5-46E3-ACAD-AB4C15AC5728}"/>
                </c:ext>
              </c:extLst>
            </c:dLbl>
            <c:dLbl>
              <c:idx val="1"/>
              <c:layout>
                <c:manualLayout>
                  <c:x val="0.15600251843665985"/>
                  <c:y val="-0.10458925843224821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1F5-46E3-ACAD-AB4C15AC5728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1F5-46E3-ACAD-AB4C15AC5728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1F5-46E3-ACAD-AB4C15AC572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'Actual graus'!$M$7:$R$7</c15:sqref>
                  </c15:fullRef>
                </c:ext>
              </c:extLst>
              <c:f>('Actual graus'!$M$7:$P$7,'Actual graus'!$R$7)</c:f>
              <c:strCache>
                <c:ptCount val="5"/>
                <c:pt idx="0">
                  <c:v>ALEMÀ</c:v>
                </c:pt>
                <c:pt idx="1">
                  <c:v>CASTELLÀ</c:v>
                </c:pt>
                <c:pt idx="2">
                  <c:v>FRANCÈS</c:v>
                </c:pt>
                <c:pt idx="3">
                  <c:v>ANGLÈS</c:v>
                </c:pt>
                <c:pt idx="4">
                  <c:v>VALENCIÀ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'Actual graus'!$M$10:$R$10</c15:sqref>
                  </c15:fullRef>
                </c:ext>
              </c:extLst>
              <c:f>('Actual graus'!$M$10:$P$10,'Actual graus'!$R$10)</c:f>
              <c:numCache>
                <c:formatCode>0.00%</c:formatCode>
                <c:ptCount val="5"/>
                <c:pt idx="0">
                  <c:v>1.3015184381778741E-2</c:v>
                </c:pt>
                <c:pt idx="1">
                  <c:v>0.93101952277657263</c:v>
                </c:pt>
                <c:pt idx="2">
                  <c:v>1.3015184381778741E-2</c:v>
                </c:pt>
                <c:pt idx="3">
                  <c:v>1.9739696312364424E-2</c:v>
                </c:pt>
                <c:pt idx="4">
                  <c:v>2.3210412147505421E-2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/>
            </c:ext>
            <c:ext xmlns:c16="http://schemas.microsoft.com/office/drawing/2014/chart" uri="{C3380CC4-5D6E-409C-BE32-E72D297353CC}">
              <c16:uniqueId val="{0000000A-41F5-46E3-ACAD-AB4C15AC5728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/>
              <a:t>Grau en Eng. Informàtica (EPSA)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'Actual graus'!$C$11:$D$11</c:f>
              <c:strCache>
                <c:ptCount val="2"/>
                <c:pt idx="0">
                  <c:v>Grado en Ingeniería Informática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723-48E8-9036-8749612314A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723-48E8-9036-8749612314A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723-48E8-9036-8749612314A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723-48E8-9036-8749612314A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C723-48E8-9036-8749612314AF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723-48E8-9036-8749612314AF}"/>
                </c:ext>
              </c:extLst>
            </c:dLbl>
            <c:dLbl>
              <c:idx val="1"/>
              <c:layout>
                <c:manualLayout>
                  <c:x val="4.9019035849346672E-2"/>
                  <c:y val="-5.9813139029263135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723-48E8-9036-8749612314AF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723-48E8-9036-8749612314AF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723-48E8-9036-8749612314A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'Actual graus'!$M$7:$R$7</c15:sqref>
                  </c15:fullRef>
                </c:ext>
              </c:extLst>
              <c:f>('Actual graus'!$M$7:$P$7,'Actual graus'!$R$7)</c:f>
              <c:strCache>
                <c:ptCount val="5"/>
                <c:pt idx="0">
                  <c:v>ALEMÀ</c:v>
                </c:pt>
                <c:pt idx="1">
                  <c:v>CASTELLÀ</c:v>
                </c:pt>
                <c:pt idx="2">
                  <c:v>FRANCÈS</c:v>
                </c:pt>
                <c:pt idx="3">
                  <c:v>ANGLÈS</c:v>
                </c:pt>
                <c:pt idx="4">
                  <c:v>VALENCIÀ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'Actual graus'!$M$11:$R$11</c15:sqref>
                  </c15:fullRef>
                </c:ext>
              </c:extLst>
              <c:f>('Actual graus'!$M$11:$P$11,'Actual graus'!$R$11)</c:f>
              <c:numCache>
                <c:formatCode>0.00%</c:formatCode>
                <c:ptCount val="5"/>
                <c:pt idx="0">
                  <c:v>9.8684210526315784E-3</c:v>
                </c:pt>
                <c:pt idx="1">
                  <c:v>0.8125</c:v>
                </c:pt>
                <c:pt idx="2">
                  <c:v>9.8684210526315784E-3</c:v>
                </c:pt>
                <c:pt idx="3">
                  <c:v>0.11513157894736842</c:v>
                </c:pt>
                <c:pt idx="4">
                  <c:v>5.2631578947368418E-2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/>
            </c:ext>
            <c:ext xmlns:c16="http://schemas.microsoft.com/office/drawing/2014/chart" uri="{C3380CC4-5D6E-409C-BE32-E72D297353CC}">
              <c16:uniqueId val="{0000000A-C723-48E8-9036-8749612314AF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/>
              <a:t>Grau en Administració i Direcció d'Empreses (EPSA)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'Actual graus'!$C$12:$D$12</c:f>
              <c:strCache>
                <c:ptCount val="2"/>
                <c:pt idx="0">
                  <c:v>Grado en Administración y Dirección de Empresas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FF2-41B9-8E4E-55769C1F46A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FF2-41B9-8E4E-55769C1F46A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FF2-41B9-8E4E-55769C1F46A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FF2-41B9-8E4E-55769C1F46A4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0FF2-41B9-8E4E-55769C1F46A4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FF2-41B9-8E4E-55769C1F46A4}"/>
                </c:ext>
              </c:extLst>
            </c:dLbl>
            <c:dLbl>
              <c:idx val="1"/>
              <c:layout>
                <c:manualLayout>
                  <c:x val="4.9019035849346672E-2"/>
                  <c:y val="-5.9813139029263135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FF2-41B9-8E4E-55769C1F46A4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FF2-41B9-8E4E-55769C1F46A4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FF2-41B9-8E4E-55769C1F46A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'Actual graus'!$M$7:$R$7</c15:sqref>
                  </c15:fullRef>
                </c:ext>
              </c:extLst>
              <c:f>('Actual graus'!$M$7:$P$7,'Actual graus'!$R$7)</c:f>
              <c:strCache>
                <c:ptCount val="5"/>
                <c:pt idx="0">
                  <c:v>ALEMÀ</c:v>
                </c:pt>
                <c:pt idx="1">
                  <c:v>CASTELLÀ</c:v>
                </c:pt>
                <c:pt idx="2">
                  <c:v>FRANCÈS</c:v>
                </c:pt>
                <c:pt idx="3">
                  <c:v>ANGLÈS</c:v>
                </c:pt>
                <c:pt idx="4">
                  <c:v>VALENCIÀ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'Actual graus'!$M$12:$R$12</c15:sqref>
                  </c15:fullRef>
                </c:ext>
              </c:extLst>
              <c:f>('Actual graus'!$M$12:$P$12,'Actual graus'!$R$12)</c:f>
              <c:numCache>
                <c:formatCode>0.00%</c:formatCode>
                <c:ptCount val="5"/>
                <c:pt idx="0">
                  <c:v>1.059945824991167E-2</c:v>
                </c:pt>
                <c:pt idx="1">
                  <c:v>0.83841714756801311</c:v>
                </c:pt>
                <c:pt idx="2">
                  <c:v>1.059945824991167E-2</c:v>
                </c:pt>
                <c:pt idx="3">
                  <c:v>8.2675774349311032E-2</c:v>
                </c:pt>
                <c:pt idx="4">
                  <c:v>5.7708161582852434E-2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/>
            </c:ext>
            <c:ext xmlns:c16="http://schemas.microsoft.com/office/drawing/2014/chart" uri="{C3380CC4-5D6E-409C-BE32-E72D297353CC}">
              <c16:uniqueId val="{0000000A-0FF2-41B9-8E4E-55769C1F46A4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/>
              <a:t>Grau en Eng. Elèctrica (EPSA)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'Actual graus'!$C$13:$D$13</c:f>
              <c:strCache>
                <c:ptCount val="2"/>
                <c:pt idx="0">
                  <c:v>Grado en Ingeniería Eléctrica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2AF-4B96-843E-2A89434FEA8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2AF-4B96-843E-2A89434FEA8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42AF-4B96-843E-2A89434FEA8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42AF-4B96-843E-2A89434FEA8D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42AF-4B96-843E-2A89434FEA8D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2AF-4B96-843E-2A89434FEA8D}"/>
                </c:ext>
              </c:extLst>
            </c:dLbl>
            <c:dLbl>
              <c:idx val="1"/>
              <c:layout>
                <c:manualLayout>
                  <c:x val="4.9019035849346672E-2"/>
                  <c:y val="-5.9813139029263135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2AF-4B96-843E-2A89434FEA8D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2AF-4B96-843E-2A89434FEA8D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2AF-4B96-843E-2A89434FEA8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'Actual graus'!$M$7:$R$7</c15:sqref>
                  </c15:fullRef>
                </c:ext>
              </c:extLst>
              <c:f>('Actual graus'!$M$7:$P$7,'Actual graus'!$R$7)</c:f>
              <c:strCache>
                <c:ptCount val="5"/>
                <c:pt idx="0">
                  <c:v>ALEMÀ</c:v>
                </c:pt>
                <c:pt idx="1">
                  <c:v>CASTELLÀ</c:v>
                </c:pt>
                <c:pt idx="2">
                  <c:v>FRANCÈS</c:v>
                </c:pt>
                <c:pt idx="3">
                  <c:v>ANGLÈS</c:v>
                </c:pt>
                <c:pt idx="4">
                  <c:v>VALENCIÀ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'Actual graus'!$M$13:$R$13</c15:sqref>
                  </c15:fullRef>
                </c:ext>
              </c:extLst>
              <c:f>('Actual graus'!$M$13:$P$13,'Actual graus'!$R$13)</c:f>
              <c:numCache>
                <c:formatCode>0.00%</c:formatCode>
                <c:ptCount val="5"/>
                <c:pt idx="0">
                  <c:v>1.9662461084712438E-2</c:v>
                </c:pt>
                <c:pt idx="1">
                  <c:v>0.88989021792561041</c:v>
                </c:pt>
                <c:pt idx="2">
                  <c:v>1.9662461084712438E-2</c:v>
                </c:pt>
                <c:pt idx="3">
                  <c:v>1.0158938227101427E-2</c:v>
                </c:pt>
                <c:pt idx="4">
                  <c:v>6.0625921677863348E-2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/>
            </c:ext>
            <c:ext xmlns:c16="http://schemas.microsoft.com/office/drawing/2014/chart" uri="{C3380CC4-5D6E-409C-BE32-E72D297353CC}">
              <c16:uniqueId val="{0000000A-42AF-4B96-843E-2A89434FEA8D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/>
              <a:t>Percentatge</a:t>
            </a:r>
            <a:r>
              <a:rPr lang="en-US" sz="1100" baseline="0"/>
              <a:t> d'oferta, segons l'idioma de docència</a:t>
            </a:r>
          </a:p>
          <a:p>
            <a:pPr>
              <a:defRPr sz="1050"/>
            </a:pPr>
            <a:r>
              <a:rPr lang="en-US" sz="1050" baseline="0"/>
              <a:t>(total UPV del curs 24-25)</a:t>
            </a:r>
            <a:endParaRPr lang="en-US" sz="105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'Oferta idioma graus per ERT'!$B$25:$D$25</c:f>
              <c:strCache>
                <c:ptCount val="3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'Oferta idioma graus per ERT'!$F$7:$K$7</c:f>
              <c:strCache>
                <c:ptCount val="6"/>
                <c:pt idx="0">
                  <c:v>ALEMÀ</c:v>
                </c:pt>
                <c:pt idx="1">
                  <c:v>CASTELLÀ</c:v>
                </c:pt>
                <c:pt idx="2">
                  <c:v>FRANCÈS</c:v>
                </c:pt>
                <c:pt idx="3">
                  <c:v>ANGLÈS</c:v>
                </c:pt>
                <c:pt idx="4">
                  <c:v>ITALIÀ</c:v>
                </c:pt>
                <c:pt idx="5">
                  <c:v>VALENCIÀ</c:v>
                </c:pt>
              </c:strCache>
            </c:strRef>
          </c:cat>
          <c:val>
            <c:numRef>
              <c:f>'Oferta idioma graus per ERT'!$F$25:$K$25</c:f>
              <c:numCache>
                <c:formatCode>0.00%</c:formatCode>
                <c:ptCount val="6"/>
                <c:pt idx="0">
                  <c:v>6.0369852983179527E-3</c:v>
                </c:pt>
                <c:pt idx="1">
                  <c:v>0.82801407850937092</c:v>
                </c:pt>
                <c:pt idx="2">
                  <c:v>5.6961877411548425E-3</c:v>
                </c:pt>
                <c:pt idx="3">
                  <c:v>8.8342841044229667E-2</c:v>
                </c:pt>
                <c:pt idx="4">
                  <c:v>1.0223926714893307E-3</c:v>
                </c:pt>
                <c:pt idx="5">
                  <c:v>7.0887514735437238E-2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A1-4578-AF08-1D5926EC196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591328111"/>
        <c:axId val="1591328591"/>
      </c:barChart>
      <c:catAx>
        <c:axId val="159132811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591328591"/>
        <c:crosses val="autoZero"/>
        <c:auto val="1"/>
        <c:lblAlgn val="ctr"/>
        <c:lblOffset val="100"/>
        <c:noMultiLvlLbl val="0"/>
      </c:catAx>
      <c:valAx>
        <c:axId val="159132859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crossAx val="159132811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/>
              <a:t>Grau en Eng. Mecànica (EPSA)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'Actual graus'!$C$14:$D$14</c:f>
              <c:strCache>
                <c:ptCount val="2"/>
                <c:pt idx="0">
                  <c:v>Grado en Ingeniería Mecánica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D06-461C-BB99-48D35C8B3A1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D06-461C-BB99-48D35C8B3A1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D06-461C-BB99-48D35C8B3A1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D06-461C-BB99-48D35C8B3A18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CD06-461C-BB99-48D35C8B3A18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D06-461C-BB99-48D35C8B3A18}"/>
                </c:ext>
              </c:extLst>
            </c:dLbl>
            <c:dLbl>
              <c:idx val="1"/>
              <c:layout>
                <c:manualLayout>
                  <c:x val="4.9019035849346672E-2"/>
                  <c:y val="-5.9813139029263135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D06-461C-BB99-48D35C8B3A18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D06-461C-BB99-48D35C8B3A18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D06-461C-BB99-48D35C8B3A1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'Actual graus'!$M$7:$R$7</c15:sqref>
                  </c15:fullRef>
                </c:ext>
              </c:extLst>
              <c:f>('Actual graus'!$M$7:$P$7,'Actual graus'!$R$7)</c:f>
              <c:strCache>
                <c:ptCount val="5"/>
                <c:pt idx="0">
                  <c:v>ALEMÀ</c:v>
                </c:pt>
                <c:pt idx="1">
                  <c:v>CASTELLÀ</c:v>
                </c:pt>
                <c:pt idx="2">
                  <c:v>FRANCÈS</c:v>
                </c:pt>
                <c:pt idx="3">
                  <c:v>ANGLÈS</c:v>
                </c:pt>
                <c:pt idx="4">
                  <c:v>VALENCIÀ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'Actual graus'!$M$14:$R$14</c15:sqref>
                  </c15:fullRef>
                </c:ext>
              </c:extLst>
              <c:f>('Actual graus'!$M$14:$P$14,'Actual graus'!$R$14)</c:f>
              <c:numCache>
                <c:formatCode>0.00%</c:formatCode>
                <c:ptCount val="5"/>
                <c:pt idx="0">
                  <c:v>9.3348891481913644E-3</c:v>
                </c:pt>
                <c:pt idx="1">
                  <c:v>0.89669389342668226</c:v>
                </c:pt>
                <c:pt idx="2">
                  <c:v>9.3348891481913644E-3</c:v>
                </c:pt>
                <c:pt idx="3">
                  <c:v>2.3337222870478413E-2</c:v>
                </c:pt>
                <c:pt idx="4">
                  <c:v>6.1299105406456632E-2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/>
            </c:ext>
            <c:ext xmlns:c16="http://schemas.microsoft.com/office/drawing/2014/chart" uri="{C3380CC4-5D6E-409C-BE32-E72D297353CC}">
              <c16:uniqueId val="{0000000A-CD06-461C-BB99-48D35C8B3A18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/>
              <a:t>Grau en Eng. Química (EPSA)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'Actual graus'!$C$14:$D$14</c:f>
              <c:strCache>
                <c:ptCount val="2"/>
                <c:pt idx="0">
                  <c:v>Grado en Ingeniería Mecánica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5C9-4A3A-B59F-F83150DE155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5C9-4A3A-B59F-F83150DE155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5C9-4A3A-B59F-F83150DE155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5C9-4A3A-B59F-F83150DE155E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95C9-4A3A-B59F-F83150DE155E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5C9-4A3A-B59F-F83150DE155E}"/>
                </c:ext>
              </c:extLst>
            </c:dLbl>
            <c:dLbl>
              <c:idx val="1"/>
              <c:layout>
                <c:manualLayout>
                  <c:x val="4.9019035849346672E-2"/>
                  <c:y val="-5.9813139029263135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5C9-4A3A-B59F-F83150DE155E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5C9-4A3A-B59F-F83150DE155E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5C9-4A3A-B59F-F83150DE155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'Actual graus'!$M$7:$R$7</c15:sqref>
                  </c15:fullRef>
                </c:ext>
              </c:extLst>
              <c:f>('Actual graus'!$M$7:$P$7,'Actual graus'!$R$7)</c:f>
              <c:strCache>
                <c:ptCount val="5"/>
                <c:pt idx="0">
                  <c:v>ALEMÀ</c:v>
                </c:pt>
                <c:pt idx="1">
                  <c:v>CASTELLÀ</c:v>
                </c:pt>
                <c:pt idx="2">
                  <c:v>FRANCÈS</c:v>
                </c:pt>
                <c:pt idx="3">
                  <c:v>ANGLÈS</c:v>
                </c:pt>
                <c:pt idx="4">
                  <c:v>VALENCIÀ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'Actual graus'!$M$15:$R$15</c15:sqref>
                  </c15:fullRef>
                </c:ext>
              </c:extLst>
              <c:f>('Actual graus'!$M$15:$P$15,'Actual graus'!$R$15)</c:f>
              <c:numCache>
                <c:formatCode>0.00%</c:formatCode>
                <c:ptCount val="5"/>
                <c:pt idx="0">
                  <c:v>1.3351134846461948E-2</c:v>
                </c:pt>
                <c:pt idx="1">
                  <c:v>0.88058151609553481</c:v>
                </c:pt>
                <c:pt idx="2">
                  <c:v>1.3351134846461948E-2</c:v>
                </c:pt>
                <c:pt idx="3">
                  <c:v>2.2251891410769914E-2</c:v>
                </c:pt>
                <c:pt idx="4">
                  <c:v>7.0464322800771403E-2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/>
            </c:ext>
            <c:ext xmlns:c16="http://schemas.microsoft.com/office/drawing/2014/chart" uri="{C3380CC4-5D6E-409C-BE32-E72D297353CC}">
              <c16:uniqueId val="{0000000A-95C9-4A3A-B59F-F83150DE155E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/>
              <a:t>Grau en Eng. Informàtica</a:t>
            </a:r>
            <a:r>
              <a:rPr lang="en-US" sz="1100" baseline="0"/>
              <a:t> i Robòtica</a:t>
            </a:r>
            <a:r>
              <a:rPr lang="en-US" sz="1100"/>
              <a:t> (EPSA)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'Actual graus'!$C$14:$D$14</c:f>
              <c:strCache>
                <c:ptCount val="2"/>
                <c:pt idx="0">
                  <c:v>Grado en Ingeniería Mecánica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CC8-418F-BB5B-5C3356CE604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CC8-418F-BB5B-5C3356CE6044}"/>
              </c:ext>
            </c:extLst>
          </c:dPt>
          <c:dLbls>
            <c:dLbl>
              <c:idx val="0"/>
              <c:layout>
                <c:manualLayout>
                  <c:x val="4.9019035849346672E-2"/>
                  <c:y val="-5.9813139029263135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CC8-418F-BB5B-5C3356CE604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'Actual graus'!$M$7:$R$7</c15:sqref>
                  </c15:fullRef>
                </c:ext>
              </c:extLst>
              <c:f>('Actual graus'!$N$7,'Actual graus'!$R$7)</c:f>
              <c:strCache>
                <c:ptCount val="2"/>
                <c:pt idx="0">
                  <c:v>CASTELLÀ</c:v>
                </c:pt>
                <c:pt idx="1">
                  <c:v>VALENCIÀ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'Actual graus'!$M$16:$R$16</c15:sqref>
                  </c15:fullRef>
                </c:ext>
              </c:extLst>
              <c:f>('Actual graus'!$N$16,'Actual graus'!$R$16)</c:f>
              <c:numCache>
                <c:formatCode>0.00%</c:formatCode>
                <c:ptCount val="2"/>
                <c:pt idx="0">
                  <c:v>0.92216981132075471</c:v>
                </c:pt>
                <c:pt idx="1">
                  <c:v>7.783018867924528E-2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'Actual graus'!$O$16</c15:sqref>
                  <c15:spPr xmlns:c15="http://schemas.microsoft.com/office/drawing/2012/chart">
                    <a:solidFill>
                      <a:schemeClr val="accent3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15:spPr>
                  <c15:bubble3D val="0"/>
                  <c15:dLbl>
                    <c:idx val="0"/>
                    <c:delete val="1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5-BEF0-4EC0-8965-74E5CC2ACE97}"/>
                      </c:ext>
                    </c:extLst>
                  </c15:dLbl>
                </c15:categoryFilterException>
                <c15:categoryFilterException>
                  <c15:sqref>'Actual graus'!$P$16</c15:sqref>
                  <c15:spPr xmlns:c15="http://schemas.microsoft.com/office/drawing/2012/chart"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15:spPr>
                  <c15:bubble3D val="0"/>
                  <c15:dLbl>
                    <c:idx val="0"/>
                    <c:delete val="1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7-BEF0-4EC0-8965-74E5CC2ACE97}"/>
                      </c:ext>
                    </c:extLst>
                  </c15:dLbl>
                </c15:categoryFilterException>
                <c15:categoryFilterException>
                  <c15:sqref>'Actual graus'!$Q$16</c15:sqref>
                  <c15:spPr xmlns:c15="http://schemas.microsoft.com/office/drawing/2012/chart">
                    <a:solidFill>
                      <a:schemeClr val="accent5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15:spPr>
                  <c15:bubble3D val="0"/>
                  <c15:dLbl>
                    <c:idx val="0"/>
                    <c:delete val="1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9-BEF0-4EC0-8965-74E5CC2ACE97}"/>
                      </c:ext>
                    </c:extLst>
                  </c15:dLbl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04-FCC8-418F-BB5B-5C3356CE6044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/>
              <a:t>Grau en Fonaments</a:t>
            </a:r>
            <a:r>
              <a:rPr lang="en-US" sz="1100" baseline="0"/>
              <a:t> d'Arquitectura</a:t>
            </a:r>
            <a:endParaRPr lang="en-US" sz="11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'Actual graus'!$C$10:$D$10</c:f>
              <c:strCache>
                <c:ptCount val="2"/>
                <c:pt idx="0">
                  <c:v>Grado en Ingeniería en Diseño Industrial y Desarrollo de Productos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578-4A7F-9A10-B61E3E80E16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578-4A7F-9A10-B61E3E80E16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9578-4A7F-9A10-B61E3E80E16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'Actual graus'!$M$7:$R$7</c15:sqref>
                  </c15:fullRef>
                </c:ext>
              </c:extLst>
              <c:f>('Actual graus'!$N$7,'Actual graus'!$P$7,'Actual graus'!$R$7)</c:f>
              <c:strCache>
                <c:ptCount val="3"/>
                <c:pt idx="0">
                  <c:v>CASTELLÀ</c:v>
                </c:pt>
                <c:pt idx="1">
                  <c:v>ANGLÈS</c:v>
                </c:pt>
                <c:pt idx="2">
                  <c:v>VALENCIÀ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'Actual graus'!$M$18:$R$18</c15:sqref>
                  </c15:fullRef>
                </c:ext>
              </c:extLst>
              <c:f>('Actual graus'!$N$18,'Actual graus'!$P$18,'Actual graus'!$R$18)</c:f>
              <c:numCache>
                <c:formatCode>0.00%</c:formatCode>
                <c:ptCount val="3"/>
                <c:pt idx="0">
                  <c:v>0.70878351794685546</c:v>
                </c:pt>
                <c:pt idx="1">
                  <c:v>0.14219024272138489</c:v>
                </c:pt>
                <c:pt idx="2">
                  <c:v>0.14902245626778041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'Actual graus'!$M$18</c15:sqref>
                  <c15:spPr xmlns:c15="http://schemas.microsoft.com/office/drawing/2012/chart">
                    <a:solidFill>
                      <a:schemeClr val="accent1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15:spPr>
                  <c15:bubble3D val="0"/>
                </c15:categoryFilterException>
                <c15:categoryFilterException>
                  <c15:sqref>'Actual graus'!$O$18</c15:sqref>
                  <c15:spPr xmlns:c15="http://schemas.microsoft.com/office/drawing/2012/chart">
                    <a:solidFill>
                      <a:schemeClr val="accent3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15:spPr>
                  <c15:bubble3D val="0"/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0A-9578-4A7F-9A10-B61E3E80E163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/>
              <a:t>Grau en Disseny</a:t>
            </a:r>
            <a:r>
              <a:rPr lang="en-US" sz="1100" baseline="0"/>
              <a:t> Arquitectònic d'Interiors</a:t>
            </a:r>
            <a:endParaRPr lang="en-US" sz="11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'Actual graus'!$C$20:$D$20</c:f>
              <c:strCache>
                <c:ptCount val="2"/>
                <c:pt idx="0">
                  <c:v>Grado en Diseño Arquitectónico de Interiores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510-4C10-96A2-CF5BB5493DB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C510-4C10-96A2-CF5BB5493DB4}"/>
              </c:ext>
            </c:extLst>
          </c:dPt>
          <c:dLbls>
            <c:dLbl>
              <c:idx val="0"/>
              <c:layout>
                <c:manualLayout>
                  <c:x val="4.9019035849346672E-2"/>
                  <c:y val="-5.9813139029263135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510-4C10-96A2-CF5BB5493DB4}"/>
                </c:ext>
              </c:extLst>
            </c:dLbl>
            <c:dLbl>
              <c:idx val="1"/>
              <c:layout>
                <c:manualLayout>
                  <c:x val="1.7936693244574711E-2"/>
                  <c:y val="2.7370627179065327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510-4C10-96A2-CF5BB5493DB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'Actual graus'!$M$7:$R$7</c15:sqref>
                  </c15:fullRef>
                </c:ext>
              </c:extLst>
              <c:f>('Actual graus'!$N$7,'Actual graus'!$R$7)</c:f>
              <c:strCache>
                <c:ptCount val="2"/>
                <c:pt idx="0">
                  <c:v>CASTELLÀ</c:v>
                </c:pt>
                <c:pt idx="1">
                  <c:v>VALENCIÀ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'Actual graus'!$M$20:$R$20</c15:sqref>
                  </c15:fullRef>
                </c:ext>
              </c:extLst>
              <c:f>('Actual graus'!$N$20,'Actual graus'!$R$20)</c:f>
              <c:numCache>
                <c:formatCode>0.00%</c:formatCode>
                <c:ptCount val="2"/>
                <c:pt idx="0">
                  <c:v>0.83868992959902056</c:v>
                </c:pt>
                <c:pt idx="1">
                  <c:v>0.15656037913091206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'Actual graus'!$M$20</c15:sqref>
                  <c15:spPr xmlns:c15="http://schemas.microsoft.com/office/drawing/2012/chart">
                    <a:solidFill>
                      <a:schemeClr val="accent1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15:spPr>
                  <c15:bubble3D val="0"/>
                  <c15:dLbl>
                    <c:idx val="-1"/>
                    <c:delete val="1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5-BA7B-4BD7-B7E7-C789D6942193}"/>
                      </c:ext>
                    </c:extLst>
                  </c15:dLbl>
                </c15:categoryFilterException>
                <c15:categoryFilterException>
                  <c15:sqref>'Actual graus'!$O$20</c15:sqref>
                  <c15:spPr xmlns:c15="http://schemas.microsoft.com/office/drawing/2012/chart">
                    <a:solidFill>
                      <a:schemeClr val="accent3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15:spPr>
                  <c15:bubble3D val="0"/>
                  <c15:dLbl>
                    <c:idx val="0"/>
                    <c:delete val="1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7-BA7B-4BD7-B7E7-C789D6942193}"/>
                      </c:ext>
                    </c:extLst>
                  </c15:dLbl>
                </c15:categoryFilterException>
                <c15:categoryFilterException>
                  <c15:sqref>'Actual graus'!$P$20</c15:sqref>
                  <c15:spPr xmlns:c15="http://schemas.microsoft.com/office/drawing/2012/chart"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15:spPr>
                  <c15:bubble3D val="0"/>
                  <c15:dLbl>
                    <c:idx val="0"/>
                    <c:delete val="1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9-BA7B-4BD7-B7E7-C789D6942193}"/>
                      </c:ext>
                    </c:extLst>
                  </c15:dLbl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0A-C510-4C10-96A2-CF5BB5493DB4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/>
              <a:t>Grau en </a:t>
            </a:r>
            <a:r>
              <a:rPr lang="en-US" sz="1100" baseline="0"/>
              <a:t>Arquitectura Tècnica</a:t>
            </a:r>
            <a:endParaRPr lang="en-US" sz="11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'Actual graus'!$C$10:$D$10</c:f>
              <c:strCache>
                <c:ptCount val="2"/>
                <c:pt idx="0">
                  <c:v>Grado en Ingeniería en Diseño Industrial y Desarrollo de Productos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A7C-48EE-8051-7A43A48FEA0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A7C-48EE-8051-7A43A48FEA0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A7C-48EE-8051-7A43A48FEA0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'Actual graus'!$M$7:$R$7</c15:sqref>
                  </c15:fullRef>
                </c:ext>
              </c:extLst>
              <c:f>('Actual graus'!$N$7,'Actual graus'!$P$7,'Actual graus'!$R$7)</c:f>
              <c:strCache>
                <c:ptCount val="3"/>
                <c:pt idx="0">
                  <c:v>CASTELLÀ</c:v>
                </c:pt>
                <c:pt idx="1">
                  <c:v>ANGLÈS</c:v>
                </c:pt>
                <c:pt idx="2">
                  <c:v>VALENCIÀ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'Actual graus'!$M$22:$R$22</c15:sqref>
                  </c15:fullRef>
                </c:ext>
              </c:extLst>
              <c:f>('Actual graus'!$N$22,'Actual graus'!$P$22,'Actual graus'!$R$22)</c:f>
              <c:numCache>
                <c:formatCode>0.00%</c:formatCode>
                <c:ptCount val="3"/>
                <c:pt idx="0">
                  <c:v>0.93019994338797252</c:v>
                </c:pt>
                <c:pt idx="1">
                  <c:v>4.3423998353104655E-2</c:v>
                </c:pt>
                <c:pt idx="2">
                  <c:v>2.6376058258922825E-2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/>
            </c:ext>
            <c:ext xmlns:c16="http://schemas.microsoft.com/office/drawing/2014/chart" uri="{C3380CC4-5D6E-409C-BE32-E72D297353CC}">
              <c16:uniqueId val="{00000006-0A7C-48EE-8051-7A43A48FEA06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/>
              <a:t>Grau en Eng. Informàtica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'Actual graus'!$C$13:$D$13</c:f>
              <c:strCache>
                <c:ptCount val="2"/>
                <c:pt idx="0">
                  <c:v>Grado en Ingeniería Eléctrica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B77-4054-94DD-BA97BD1C08D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8B77-4054-94DD-BA97BD1C08D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8B77-4054-94DD-BA97BD1C08D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'Actual graus'!$M$7:$R$7</c15:sqref>
                  </c15:fullRef>
                </c:ext>
              </c:extLst>
              <c:f>('Actual graus'!$N$7,'Actual graus'!$P$7,'Actual graus'!$R$7)</c:f>
              <c:strCache>
                <c:ptCount val="3"/>
                <c:pt idx="0">
                  <c:v>CASTELLÀ</c:v>
                </c:pt>
                <c:pt idx="1">
                  <c:v>ANGLÈS</c:v>
                </c:pt>
                <c:pt idx="2">
                  <c:v>VALENCIÀ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'Actual graus'!$M$30:$R$30</c15:sqref>
                  </c15:fullRef>
                </c:ext>
              </c:extLst>
              <c:f>('Actual graus'!$N$30,'Actual graus'!$P$30,'Actual graus'!$R$30)</c:f>
              <c:numCache>
                <c:formatCode>0.00%</c:formatCode>
                <c:ptCount val="3"/>
                <c:pt idx="0">
                  <c:v>0.76636090376691357</c:v>
                </c:pt>
                <c:pt idx="1">
                  <c:v>0.11687665025170621</c:v>
                </c:pt>
                <c:pt idx="2">
                  <c:v>0.11676244598138014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'Actual graus'!$M$30</c15:sqref>
                  <c15:spPr xmlns:c15="http://schemas.microsoft.com/office/drawing/2012/chart">
                    <a:solidFill>
                      <a:schemeClr val="accent1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15:spPr>
                  <c15:bubble3D val="0"/>
                </c15:categoryFilterException>
                <c15:categoryFilterException>
                  <c15:sqref>'Actual graus'!$O$30</c15:sqref>
                  <c15:spPr xmlns:c15="http://schemas.microsoft.com/office/drawing/2012/chart">
                    <a:solidFill>
                      <a:schemeClr val="accent3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15:spPr>
                  <c15:bubble3D val="0"/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0A-8B77-4054-94DD-BA97BD1C08D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/>
              <a:t>Grau en Ciència</a:t>
            </a:r>
            <a:r>
              <a:rPr lang="en-US" sz="1100" baseline="0"/>
              <a:t> de Dades</a:t>
            </a:r>
            <a:endParaRPr lang="en-US" sz="11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'Actual graus'!$C$14:$D$14</c:f>
              <c:strCache>
                <c:ptCount val="2"/>
                <c:pt idx="0">
                  <c:v>Grado en Ingeniería Mecánica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D5F-4C82-BD34-AE1C19F7273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D5F-4C82-BD34-AE1C19F7273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9D5F-4C82-BD34-AE1C19F7273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'Actual graus'!$M$7:$R$7</c15:sqref>
                  </c15:fullRef>
                </c:ext>
              </c:extLst>
              <c:f>('Actual graus'!$N$7,'Actual graus'!$P$7,'Actual graus'!$R$7)</c:f>
              <c:strCache>
                <c:ptCount val="3"/>
                <c:pt idx="0">
                  <c:v>CASTELLÀ</c:v>
                </c:pt>
                <c:pt idx="1">
                  <c:v>ANGLÈS</c:v>
                </c:pt>
                <c:pt idx="2">
                  <c:v>VALENCIÀ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'Actual graus'!$M$31:$R$31</c15:sqref>
                  </c15:fullRef>
                </c:ext>
              </c:extLst>
              <c:f>('Actual graus'!$N$31,'Actual graus'!$P$31,'Actual graus'!$R$31)</c:f>
              <c:numCache>
                <c:formatCode>0.00%</c:formatCode>
                <c:ptCount val="3"/>
                <c:pt idx="0">
                  <c:v>0.81826320501342886</c:v>
                </c:pt>
                <c:pt idx="1">
                  <c:v>0.18173679498657117</c:v>
                </c:pt>
                <c:pt idx="2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'Actual graus'!$M$31</c15:sqref>
                  <c15:spPr xmlns:c15="http://schemas.microsoft.com/office/drawing/2012/chart">
                    <a:solidFill>
                      <a:schemeClr val="accent1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15:spPr>
                  <c15:bubble3D val="0"/>
                </c15:categoryFilterException>
                <c15:categoryFilterException>
                  <c15:sqref>'Actual graus'!$O$31</c15:sqref>
                  <c15:spPr xmlns:c15="http://schemas.microsoft.com/office/drawing/2012/chart">
                    <a:solidFill>
                      <a:schemeClr val="accent3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15:spPr>
                  <c15:bubble3D val="0"/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0A-9D5F-4C82-BD34-AE1C19F72733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/>
              <a:t>Grau en Informàtica</a:t>
            </a:r>
            <a:r>
              <a:rPr lang="en-US" sz="1100" baseline="0"/>
              <a:t> i Robòtica</a:t>
            </a:r>
            <a:endParaRPr lang="en-US" sz="11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'Actual graus'!$C$32:$D$32</c:f>
              <c:strCache>
                <c:ptCount val="2"/>
                <c:pt idx="0">
                  <c:v>Grado en Informática Industrial y Robótica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B14-430C-907A-6FF6DED3FFA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'Actual graus'!$M$7:$R$7</c15:sqref>
                  </c15:fullRef>
                </c:ext>
              </c:extLst>
              <c:f>'Actual graus'!$N$7</c:f>
              <c:strCache>
                <c:ptCount val="1"/>
                <c:pt idx="0">
                  <c:v>CASTELLÀ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'Actual graus'!$M$32:$R$32</c15:sqref>
                  </c15:fullRef>
                </c:ext>
              </c:extLst>
              <c:f>'Actual graus'!$N$32</c:f>
              <c:numCache>
                <c:formatCode>0.00%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'Actual graus'!$M$32</c15:sqref>
                  <c15:spPr xmlns:c15="http://schemas.microsoft.com/office/drawing/2012/chart">
                    <a:solidFill>
                      <a:schemeClr val="accent1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15:spPr>
                  <c15:bubble3D val="0"/>
                </c15:categoryFilterException>
                <c15:categoryFilterException>
                  <c15:sqref>'Actual graus'!$O$32</c15:sqref>
                  <c15:spPr xmlns:c15="http://schemas.microsoft.com/office/drawing/2012/chart">
                    <a:solidFill>
                      <a:schemeClr val="accent3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15:spPr>
                  <c15:bubble3D val="0"/>
                </c15:categoryFilterException>
                <c15:categoryFilterException>
                  <c15:sqref>'Actual graus'!$P$32</c15:sqref>
                  <c15:spPr xmlns:c15="http://schemas.microsoft.com/office/drawing/2012/chart"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15:spPr>
                  <c15:bubble3D val="0"/>
                </c15:categoryFilterException>
                <c15:categoryFilterException>
                  <c15:sqref>'Actual graus'!$R$32</c15:sqref>
                  <c15:spPr xmlns:c15="http://schemas.microsoft.com/office/drawing/2012/chart"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15:spPr>
                  <c15:bubble3D val="0"/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0A-9B14-430C-907A-6FF6DED3FFA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/>
              <a:t>Grau en Eng. Disseny Industrial i Des. Producte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'Actual graus'!$C$10:$D$10</c:f>
              <c:strCache>
                <c:ptCount val="2"/>
                <c:pt idx="0">
                  <c:v>Grado en Ingeniería en Diseño Industrial y Desarrollo de Productos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10F-4359-B817-967A281B433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10F-4359-B817-967A281B433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10F-4359-B817-967A281B433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'Actual graus'!$M$7:$R$7</c15:sqref>
                  </c15:fullRef>
                </c:ext>
              </c:extLst>
              <c:f>('Actual graus'!$N$7,'Actual graus'!$P$7,'Actual graus'!$R$7)</c:f>
              <c:strCache>
                <c:ptCount val="3"/>
                <c:pt idx="0">
                  <c:v>CASTELLÀ</c:v>
                </c:pt>
                <c:pt idx="1">
                  <c:v>ANGLÈS</c:v>
                </c:pt>
                <c:pt idx="2">
                  <c:v>VALENCIÀ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'Actual graus'!$M$24:$R$24</c15:sqref>
                  </c15:fullRef>
                </c:ext>
              </c:extLst>
              <c:f>('Actual graus'!$N$24,'Actual graus'!$P$24,'Actual graus'!$R$24)</c:f>
              <c:numCache>
                <c:formatCode>0.00%</c:formatCode>
                <c:ptCount val="3"/>
                <c:pt idx="0">
                  <c:v>0.89959249820910592</c:v>
                </c:pt>
                <c:pt idx="1">
                  <c:v>1.8496118750954166E-2</c:v>
                </c:pt>
                <c:pt idx="2">
                  <c:v>8.1911383039939875E-2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/>
            </c:ext>
            <c:ext xmlns:c16="http://schemas.microsoft.com/office/drawing/2014/chart" uri="{C3380CC4-5D6E-409C-BE32-E72D297353CC}">
              <c16:uniqueId val="{00000006-C10F-4359-B817-967A281B4339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>
        <c:manualLayout>
          <c:layoutTarget val="inner"/>
          <c:xMode val="edge"/>
          <c:yMode val="edge"/>
          <c:x val="0.10418991193975316"/>
          <c:y val="0.23295202682997959"/>
          <c:w val="0.53857877480755978"/>
          <c:h val="0.6404972295129775"/>
        </c:manualLayout>
      </c:layout>
      <c:pieChart>
        <c:varyColors val="1"/>
        <c:ser>
          <c:idx val="0"/>
          <c:order val="0"/>
          <c:tx>
            <c:strRef>
              <c:f>'Per centre (Actual)'!$A$9:$C$9</c:f>
              <c:strCache>
                <c:ptCount val="1"/>
                <c:pt idx="0">
                  <c:v>E. POLITÈCNICA SUPERIOR D'ALCOI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DED-4BBD-922D-D7752546850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DED-4BBD-922D-D7752546850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DED-4BBD-922D-D7752546850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DED-4BBD-922D-D77525468502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7DED-4BBD-922D-D7752546850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'Per centre (Actual)'!$B$10:$C$14</c:f>
              <c:strCache>
                <c:ptCount val="5"/>
                <c:pt idx="0">
                  <c:v>ALEMÀ</c:v>
                </c:pt>
                <c:pt idx="1">
                  <c:v>CASTELLÀ</c:v>
                </c:pt>
                <c:pt idx="2">
                  <c:v>FRANCÈS</c:v>
                </c:pt>
                <c:pt idx="3">
                  <c:v>ANGLÈS</c:v>
                </c:pt>
                <c:pt idx="4">
                  <c:v>VALENCIÀ</c:v>
                </c:pt>
              </c:strCache>
            </c:strRef>
          </c:cat>
          <c:val>
            <c:numRef>
              <c:f>'Per centre (Actual)'!$F$10:$F$14</c:f>
              <c:numCache>
                <c:formatCode>0.0%</c:formatCode>
                <c:ptCount val="5"/>
                <c:pt idx="0">
                  <c:v>1.1128775834658187E-2</c:v>
                </c:pt>
                <c:pt idx="1">
                  <c:v>0.87894364953188475</c:v>
                </c:pt>
                <c:pt idx="2">
                  <c:v>1.1128775834658187E-2</c:v>
                </c:pt>
                <c:pt idx="3">
                  <c:v>4.3207913796149092E-2</c:v>
                </c:pt>
                <c:pt idx="4">
                  <c:v>5.5590885002649706E-2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05-4976-84A4-B1D8D7E52E0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66245257964290361"/>
          <c:y val="0.24691054243219593"/>
          <c:w val="0.3057518716787358"/>
          <c:h val="0.475311679790026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/>
              <a:t>Grau en Eng. Aeroespacial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'Actual graus'!$C$20:$D$20</c:f>
              <c:strCache>
                <c:ptCount val="2"/>
                <c:pt idx="0">
                  <c:v>Grado en Diseño Arquitectónico de Interiores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995-468A-B25C-A912B39C2A34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5995-468A-B25C-A912B39C2A3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995-468A-B25C-A912B39C2A3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'Actual graus'!$M$7:$R$7</c15:sqref>
                  </c15:fullRef>
                </c:ext>
              </c:extLst>
              <c:f>('Actual graus'!$N$7,'Actual graus'!$P$7,'Actual graus'!$R$7)</c:f>
              <c:strCache>
                <c:ptCount val="3"/>
                <c:pt idx="0">
                  <c:v>CASTELLÀ</c:v>
                </c:pt>
                <c:pt idx="1">
                  <c:v>ANGLÈS</c:v>
                </c:pt>
                <c:pt idx="2">
                  <c:v>VALENCIÀ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'Actual graus'!$M$25:$R$25</c15:sqref>
                  </c15:fullRef>
                </c:ext>
              </c:extLst>
              <c:f>('Actual graus'!$N$25,'Actual graus'!$P$25,'Actual graus'!$R$25)</c:f>
              <c:numCache>
                <c:formatCode>0.00%</c:formatCode>
                <c:ptCount val="3"/>
                <c:pt idx="0">
                  <c:v>0.65451684803985832</c:v>
                </c:pt>
                <c:pt idx="1">
                  <c:v>0.31899829552904158</c:v>
                </c:pt>
                <c:pt idx="2">
                  <c:v>2.6484856431100035E-2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/>
            </c:ext>
            <c:ext xmlns:c16="http://schemas.microsoft.com/office/drawing/2014/chart" uri="{C3380CC4-5D6E-409C-BE32-E72D297353CC}">
              <c16:uniqueId val="{00000004-5995-468A-B25C-A912B39C2A3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/>
              <a:t>Grau en Eng. Elèctrica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'Actual graus'!$C$20:$D$20</c:f>
              <c:strCache>
                <c:ptCount val="2"/>
                <c:pt idx="0">
                  <c:v>Grado en Diseño Arquitectónico de Interiores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A8A-4FB5-89D0-1FB72B22C0DE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A8A-4FB5-89D0-1FB72B22C0D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A8A-4FB5-89D0-1FB72B22C0DE}"/>
              </c:ext>
            </c:extLst>
          </c:dPt>
          <c:dLbls>
            <c:dLbl>
              <c:idx val="0"/>
              <c:layout>
                <c:manualLayout>
                  <c:x val="6.4424517913178755E-2"/>
                  <c:y val="-9.7450934304853687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A8A-4FB5-89D0-1FB72B22C0D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'Actual graus'!$M$7:$R$7</c15:sqref>
                  </c15:fullRef>
                </c:ext>
              </c:extLst>
              <c:f>('Actual graus'!$N$7,'Actual graus'!$P$7,'Actual graus'!$R$7)</c:f>
              <c:strCache>
                <c:ptCount val="3"/>
                <c:pt idx="0">
                  <c:v>CASTELLÀ</c:v>
                </c:pt>
                <c:pt idx="1">
                  <c:v>ANGLÈS</c:v>
                </c:pt>
                <c:pt idx="2">
                  <c:v>VALENCIÀ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'Actual graus'!$M$26:$R$26</c15:sqref>
                  </c15:fullRef>
                </c:ext>
              </c:extLst>
              <c:f>('Actual graus'!$N$26,'Actual graus'!$P$26,'Actual graus'!$R$26)</c:f>
              <c:numCache>
                <c:formatCode>0.00%</c:formatCode>
                <c:ptCount val="3"/>
                <c:pt idx="0">
                  <c:v>0.8740339139462453</c:v>
                </c:pt>
                <c:pt idx="1">
                  <c:v>6.7481831814511478E-2</c:v>
                </c:pt>
                <c:pt idx="2">
                  <c:v>5.8484254239243284E-2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/>
            </c:ext>
            <c:ext xmlns:c16="http://schemas.microsoft.com/office/drawing/2014/chart" uri="{C3380CC4-5D6E-409C-BE32-E72D297353CC}">
              <c16:uniqueId val="{00000006-6A8A-4FB5-89D0-1FB72B22C0DE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/>
              <a:t>Grau en Eng. Electrònica</a:t>
            </a:r>
            <a:r>
              <a:rPr lang="en-US" sz="1100" baseline="0"/>
              <a:t> Industrial i Automàtica</a:t>
            </a:r>
            <a:endParaRPr lang="en-US" sz="11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'Actual graus'!$C$20:$D$20</c:f>
              <c:strCache>
                <c:ptCount val="2"/>
                <c:pt idx="0">
                  <c:v>Grado en Diseño Arquitectónico de Interiores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056-43A7-8705-69ACA4AAB19F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056-43A7-8705-69ACA4AAB19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A056-43A7-8705-69ACA4AAB19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'Actual graus'!$M$7:$R$7</c15:sqref>
                  </c15:fullRef>
                </c:ext>
              </c:extLst>
              <c:f>('Actual graus'!$N$7,'Actual graus'!$P$7,'Actual graus'!$R$7)</c:f>
              <c:strCache>
                <c:ptCount val="3"/>
                <c:pt idx="0">
                  <c:v>CASTELLÀ</c:v>
                </c:pt>
                <c:pt idx="1">
                  <c:v>ANGLÈS</c:v>
                </c:pt>
                <c:pt idx="2">
                  <c:v>VALENCIÀ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'Actual graus'!$M$27:$R$27</c15:sqref>
                  </c15:fullRef>
                </c:ext>
              </c:extLst>
              <c:f>('Actual graus'!$N$27,'Actual graus'!$P$27,'Actual graus'!$R$27)</c:f>
              <c:numCache>
                <c:formatCode>0.00%</c:formatCode>
                <c:ptCount val="3"/>
                <c:pt idx="0">
                  <c:v>0.86347212751015257</c:v>
                </c:pt>
                <c:pt idx="1">
                  <c:v>0.1022381451588279</c:v>
                </c:pt>
                <c:pt idx="2">
                  <c:v>3.428972733101953E-2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/>
            </c:ext>
            <c:ext xmlns:c16="http://schemas.microsoft.com/office/drawing/2014/chart" uri="{C3380CC4-5D6E-409C-BE32-E72D297353CC}">
              <c16:uniqueId val="{00000006-A056-43A7-8705-69ACA4AAB19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/>
              <a:t>Grau en Eng. Mecànica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'Actual graus'!$C$20:$D$20</c:f>
              <c:strCache>
                <c:ptCount val="2"/>
                <c:pt idx="0">
                  <c:v>Grado en Diseño Arquitectónico de Interiores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665-4F19-BED8-91409F849482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665-4F19-BED8-91409F84948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665-4F19-BED8-91409F84948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'Actual graus'!$M$7:$R$7</c15:sqref>
                  </c15:fullRef>
                </c:ext>
              </c:extLst>
              <c:f>('Actual graus'!$N$7,'Actual graus'!$P$7,'Actual graus'!$R$7)</c:f>
              <c:strCache>
                <c:ptCount val="3"/>
                <c:pt idx="0">
                  <c:v>CASTELLÀ</c:v>
                </c:pt>
                <c:pt idx="1">
                  <c:v>ANGLÈS</c:v>
                </c:pt>
                <c:pt idx="2">
                  <c:v>VALENCIÀ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'Actual graus'!$M$28:$R$28</c15:sqref>
                  </c15:fullRef>
                </c:ext>
              </c:extLst>
              <c:f>('Actual graus'!$N$28,'Actual graus'!$P$28,'Actual graus'!$R$28)</c:f>
              <c:numCache>
                <c:formatCode>0.00%</c:formatCode>
                <c:ptCount val="3"/>
                <c:pt idx="0">
                  <c:v>0.93806138755717194</c:v>
                </c:pt>
                <c:pt idx="1">
                  <c:v>3.9675979500743926E-2</c:v>
                </c:pt>
                <c:pt idx="2">
                  <c:v>2.2262632942084089E-2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/>
            </c:ext>
            <c:ext xmlns:c16="http://schemas.microsoft.com/office/drawing/2014/chart" uri="{C3380CC4-5D6E-409C-BE32-E72D297353CC}">
              <c16:uniqueId val="{00000006-B665-4F19-BED8-91409F849482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/>
              <a:t>Grau en Eng. Geomàtica</a:t>
            </a:r>
            <a:r>
              <a:rPr lang="en-US" sz="1100" baseline="0"/>
              <a:t> i Topografia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'Actual graus'!$C$20:$D$20</c:f>
              <c:strCache>
                <c:ptCount val="2"/>
                <c:pt idx="0">
                  <c:v>Grado en Diseño Arquitectónico de Interiores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223-47F1-A053-5B749B144CE8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223-47F1-A053-5B749B144CE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'Actual graus'!$M$7:$R$7</c15:sqref>
                  </c15:fullRef>
                </c:ext>
              </c:extLst>
              <c:f>('Actual graus'!$N$7,'Actual graus'!$P$7)</c:f>
              <c:strCache>
                <c:ptCount val="2"/>
                <c:pt idx="0">
                  <c:v>CASTELLÀ</c:v>
                </c:pt>
                <c:pt idx="1">
                  <c:v>ANGLÈS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'Actual graus'!$M$49:$R$49</c15:sqref>
                  </c15:fullRef>
                </c:ext>
              </c:extLst>
              <c:f>('Actual graus'!$N$49,'Actual graus'!$P$49)</c:f>
              <c:numCache>
                <c:formatCode>0.00%</c:formatCode>
                <c:ptCount val="2"/>
                <c:pt idx="0">
                  <c:v>0.98138927233287321</c:v>
                </c:pt>
                <c:pt idx="1">
                  <c:v>1.8610727667126799E-2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'Actual graus'!$R$49</c15:sqref>
                  <c15:spPr xmlns:c15="http://schemas.microsoft.com/office/drawing/2012/chart"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15:spPr>
                  <c15:bubble3D val="0"/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06-5223-47F1-A053-5B749B144CE8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/>
              <a:t>Grau en Eng. Agroalimentària</a:t>
            </a:r>
            <a:r>
              <a:rPr lang="en-US" sz="1100" baseline="0"/>
              <a:t> i del Medi Rural</a:t>
            </a:r>
            <a:endParaRPr lang="en-US" sz="11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'Actual graus'!$C$34:$D$34</c:f>
              <c:strCache>
                <c:ptCount val="2"/>
                <c:pt idx="0">
                  <c:v>Grado en Ingeniería Agroalimentaria y del Medio Rural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94D-4FF3-BD21-7077A1B2BC2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94D-4FF3-BD21-7077A1B2BC2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94D-4FF3-BD21-7077A1B2BC2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'Actual graus'!$M$7:$R$7</c15:sqref>
                  </c15:fullRef>
                </c:ext>
              </c:extLst>
              <c:f>('Actual graus'!$N$7,'Actual graus'!$P$7,'Actual graus'!$R$7)</c:f>
              <c:strCache>
                <c:ptCount val="3"/>
                <c:pt idx="0">
                  <c:v>CASTELLÀ</c:v>
                </c:pt>
                <c:pt idx="1">
                  <c:v>ANGLÈS</c:v>
                </c:pt>
                <c:pt idx="2">
                  <c:v>VALENCIÀ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'Actual graus'!$M$34:$R$34</c15:sqref>
                  </c15:fullRef>
                </c:ext>
              </c:extLst>
              <c:f>('Actual graus'!$N$34,'Actual graus'!$P$34,'Actual graus'!$R$34)</c:f>
              <c:numCache>
                <c:formatCode>0.00%</c:formatCode>
                <c:ptCount val="3"/>
                <c:pt idx="0">
                  <c:v>0.901887485407731</c:v>
                </c:pt>
                <c:pt idx="1">
                  <c:v>1.2788730177468226E-2</c:v>
                </c:pt>
                <c:pt idx="2">
                  <c:v>8.5323784414800818E-2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/>
            </c:ext>
            <c:ext xmlns:c16="http://schemas.microsoft.com/office/drawing/2014/chart" uri="{C3380CC4-5D6E-409C-BE32-E72D297353CC}">
              <c16:uniqueId val="{00000006-D94D-4FF3-BD21-7077A1B2BC29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/>
              <a:t>Grau en Eng. Forestal</a:t>
            </a:r>
            <a:r>
              <a:rPr lang="en-US" sz="1100" baseline="0"/>
              <a:t> i del Medi Rural</a:t>
            </a:r>
            <a:endParaRPr lang="en-US" sz="11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'Actual graus'!$C$35:$D$35</c:f>
              <c:strCache>
                <c:ptCount val="2"/>
                <c:pt idx="0">
                  <c:v>Grado en Ingeniería Forestal y del Medio Natural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3E0-42CA-A1F9-FF67B0F75D2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3E0-42CA-A1F9-FF67B0F75D2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3E0-42CA-A1F9-FF67B0F75D2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'Actual graus'!$M$7:$R$7</c15:sqref>
                  </c15:fullRef>
                </c:ext>
              </c:extLst>
              <c:f>('Actual graus'!$N$7,'Actual graus'!$P$7,'Actual graus'!$R$7)</c:f>
              <c:strCache>
                <c:ptCount val="3"/>
                <c:pt idx="0">
                  <c:v>CASTELLÀ</c:v>
                </c:pt>
                <c:pt idx="1">
                  <c:v>ANGLÈS</c:v>
                </c:pt>
                <c:pt idx="2">
                  <c:v>VALENCIÀ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'Actual graus'!$M$35:$R$35</c15:sqref>
                  </c15:fullRef>
                </c:ext>
              </c:extLst>
              <c:f>('Actual graus'!$N$35,'Actual graus'!$P$35,'Actual graus'!$R$35)</c:f>
              <c:numCache>
                <c:formatCode>0.00%</c:formatCode>
                <c:ptCount val="3"/>
                <c:pt idx="0">
                  <c:v>0.94027049571020016</c:v>
                </c:pt>
                <c:pt idx="1">
                  <c:v>1.7874165872259293E-2</c:v>
                </c:pt>
                <c:pt idx="2">
                  <c:v>4.1855338417540515E-2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/>
            </c:ext>
            <c:ext xmlns:c16="http://schemas.microsoft.com/office/drawing/2014/chart" uri="{C3380CC4-5D6E-409C-BE32-E72D297353CC}">
              <c16:uniqueId val="{00000006-93E0-42CA-A1F9-FF67B0F75D2D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/>
              <a:t>Grau en Biotecnologia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'Actual graus'!$C$36:$D$36</c:f>
              <c:strCache>
                <c:ptCount val="2"/>
                <c:pt idx="0">
                  <c:v>Grado en Biotecnología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08A-4167-8850-8538781953C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08A-4167-8850-8538781953C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A08A-4167-8850-8538781953C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'Actual graus'!$M$7:$R$7</c15:sqref>
                  </c15:fullRef>
                </c:ext>
              </c:extLst>
              <c:f>('Actual graus'!$N$7,'Actual graus'!$P$7,'Actual graus'!$R$7)</c:f>
              <c:strCache>
                <c:ptCount val="3"/>
                <c:pt idx="0">
                  <c:v>CASTELLÀ</c:v>
                </c:pt>
                <c:pt idx="1">
                  <c:v>ANGLÈS</c:v>
                </c:pt>
                <c:pt idx="2">
                  <c:v>VALENCIÀ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'Actual graus'!$M$36:$R$36</c15:sqref>
                  </c15:fullRef>
                </c:ext>
              </c:extLst>
              <c:f>('Actual graus'!$N$36,'Actual graus'!$P$36,'Actual graus'!$R$36)</c:f>
              <c:numCache>
                <c:formatCode>0.00%</c:formatCode>
                <c:ptCount val="3"/>
                <c:pt idx="0">
                  <c:v>0.74739734791206236</c:v>
                </c:pt>
                <c:pt idx="1">
                  <c:v>0.17104804001395835</c:v>
                </c:pt>
                <c:pt idx="2">
                  <c:v>8.1554612073979307E-2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/>
            </c:ext>
            <c:ext xmlns:c16="http://schemas.microsoft.com/office/drawing/2014/chart" uri="{C3380CC4-5D6E-409C-BE32-E72D297353CC}">
              <c16:uniqueId val="{00000006-A08A-4167-8850-8538781953C5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/>
              <a:t>Grau en Ciència i Tecnologia dels Aliments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'Actual graus'!$C$37:$D$37</c:f>
              <c:strCache>
                <c:ptCount val="2"/>
                <c:pt idx="0">
                  <c:v>Grado en Ciencia y Tecnología de los Alimentos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BA9-46F8-BECE-0931F1A9AC6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BA9-46F8-BECE-0931F1A9AC6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BA9-46F8-BECE-0931F1A9AC6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'Actual graus'!$M$7:$R$7</c15:sqref>
                  </c15:fullRef>
                </c:ext>
              </c:extLst>
              <c:f>('Actual graus'!$N$7,'Actual graus'!$P$7,'Actual graus'!$R$7)</c:f>
              <c:strCache>
                <c:ptCount val="3"/>
                <c:pt idx="0">
                  <c:v>CASTELLÀ</c:v>
                </c:pt>
                <c:pt idx="1">
                  <c:v>ANGLÈS</c:v>
                </c:pt>
                <c:pt idx="2">
                  <c:v>VALENCIÀ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'Actual graus'!$M$37:$R$37</c15:sqref>
                  </c15:fullRef>
                </c:ext>
              </c:extLst>
              <c:f>('Actual graus'!$N$37,'Actual graus'!$P$37,'Actual graus'!$R$37)</c:f>
              <c:numCache>
                <c:formatCode>0.00%</c:formatCode>
                <c:ptCount val="3"/>
                <c:pt idx="0">
                  <c:v>0.92109192155596797</c:v>
                </c:pt>
                <c:pt idx="1">
                  <c:v>1.2105560487450569E-2</c:v>
                </c:pt>
                <c:pt idx="2">
                  <c:v>6.6822693890727133E-2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/>
            </c:ext>
            <c:ext xmlns:c16="http://schemas.microsoft.com/office/drawing/2014/chart" uri="{C3380CC4-5D6E-409C-BE32-E72D297353CC}">
              <c16:uniqueId val="{00000006-5BA9-46F8-BECE-0931F1A9AC6E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/>
              <a:t>Grau en Eng. d'Obres</a:t>
            </a:r>
            <a:r>
              <a:rPr lang="en-US" sz="1100" baseline="0"/>
              <a:t> Públiques</a:t>
            </a:r>
            <a:endParaRPr lang="en-US" sz="11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'Actual graus'!$C$34:$D$34</c:f>
              <c:strCache>
                <c:ptCount val="2"/>
                <c:pt idx="0">
                  <c:v>Grado en Ingeniería Agroalimentaria y del Medio Rural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9A0-47FB-B1EB-34EAD2A46AA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9A0-47FB-B1EB-34EAD2A46AA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'Actual graus'!$M$7:$R$7</c15:sqref>
                  </c15:fullRef>
                </c:ext>
              </c:extLst>
              <c:f>('Actual graus'!$N$7,'Actual graus'!$P$7)</c:f>
              <c:strCache>
                <c:ptCount val="2"/>
                <c:pt idx="0">
                  <c:v>CASTELLÀ</c:v>
                </c:pt>
                <c:pt idx="1">
                  <c:v>ANGLÈS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'Actual graus'!$M$39:$R$39</c15:sqref>
                  </c15:fullRef>
                </c:ext>
              </c:extLst>
              <c:f>('Actual graus'!$N$39,'Actual graus'!$P$39)</c:f>
              <c:numCache>
                <c:formatCode>0.00%</c:formatCode>
                <c:ptCount val="2"/>
                <c:pt idx="0">
                  <c:v>0.95126122274476266</c:v>
                </c:pt>
                <c:pt idx="1">
                  <c:v>4.873877725523728E-2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'Actual graus'!$R$39</c15:sqref>
                  <c15:spPr xmlns:c15="http://schemas.microsoft.com/office/drawing/2012/chart"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15:spPr>
                  <c15:bubble3D val="0"/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06-A9A0-47FB-B1EB-34EAD2A46AA1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>
        <c:manualLayout>
          <c:layoutTarget val="inner"/>
          <c:xMode val="edge"/>
          <c:yMode val="edge"/>
          <c:x val="0.10418991193975316"/>
          <c:y val="0.23295202682997959"/>
          <c:w val="0.53857877480755978"/>
          <c:h val="0.6404972295129775"/>
        </c:manualLayout>
      </c:layout>
      <c:pieChart>
        <c:varyColors val="1"/>
        <c:ser>
          <c:idx val="0"/>
          <c:order val="0"/>
          <c:tx>
            <c:strRef>
              <c:f>'Per centre (Actual)'!$A$15:$C$15</c:f>
              <c:strCache>
                <c:ptCount val="1"/>
                <c:pt idx="0">
                  <c:v>E.T.S. D'ARQUITECTURA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1EC-49E7-A593-AFA7C6D4CF5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1EC-49E7-A593-AFA7C6D4CF5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1EC-49E7-A593-AFA7C6D4CF5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1EC-49E7-A593-AFA7C6D4CF5A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B1EC-49E7-A593-AFA7C6D4CF5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'Per centre (Actual)'!$B$16:$C$18</c:f>
              <c:strCache>
                <c:ptCount val="3"/>
                <c:pt idx="0">
                  <c:v>CASTELLÀ</c:v>
                </c:pt>
                <c:pt idx="1">
                  <c:v>ANGLÈS</c:v>
                </c:pt>
                <c:pt idx="2">
                  <c:v>VALENCIÀ</c:v>
                </c:pt>
              </c:strCache>
            </c:strRef>
          </c:cat>
          <c:val>
            <c:numRef>
              <c:f>'Per centre (Actual)'!$F$16:$F$18</c:f>
              <c:numCache>
                <c:formatCode>0.0%</c:formatCode>
                <c:ptCount val="3"/>
                <c:pt idx="0">
                  <c:v>0.7447182325295385</c:v>
                </c:pt>
                <c:pt idx="1">
                  <c:v>0.10642047700619318</c:v>
                </c:pt>
                <c:pt idx="2">
                  <c:v>0.14886129046426846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B1EC-49E7-A593-AFA7C6D4CF5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66245257964290361"/>
          <c:y val="0.24691054243219593"/>
          <c:w val="0.3057518716787358"/>
          <c:h val="0.475311679790026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/>
              <a:t>Grau en Eng. Civil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'Actual graus'!$C$40:$D$40</c:f>
              <c:strCache>
                <c:ptCount val="2"/>
                <c:pt idx="0">
                  <c:v>Grado en Ingeniería Civil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6F3-48B7-8402-EB0904A4C02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6F3-48B7-8402-EB0904A4C02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'Actual graus'!$M$7:$R$7</c15:sqref>
                  </c15:fullRef>
                </c:ext>
              </c:extLst>
              <c:f>('Actual graus'!$N$7,'Actual graus'!$P$7)</c:f>
              <c:strCache>
                <c:ptCount val="2"/>
                <c:pt idx="0">
                  <c:v>CASTELLÀ</c:v>
                </c:pt>
                <c:pt idx="1">
                  <c:v>ANGLÈS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'Actual graus'!$M$40:$R$40</c15:sqref>
                  </c15:fullRef>
                </c:ext>
              </c:extLst>
              <c:f>('Actual graus'!$N$40,'Actual graus'!$P$40)</c:f>
              <c:numCache>
                <c:formatCode>0.00%</c:formatCode>
                <c:ptCount val="2"/>
                <c:pt idx="0">
                  <c:v>0.95810055865921784</c:v>
                </c:pt>
                <c:pt idx="1">
                  <c:v>4.1899441340782127E-2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'Actual graus'!$R$40</c15:sqref>
                  <c15:spPr xmlns:c15="http://schemas.microsoft.com/office/drawing/2012/chart"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15:spPr>
                  <c15:bubble3D val="0"/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06-56F3-48B7-8402-EB0904A4C021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/>
              <a:t>Grau en Gestió de Transport</a:t>
            </a:r>
            <a:r>
              <a:rPr lang="en-US" sz="1100" baseline="0"/>
              <a:t> i Logística</a:t>
            </a:r>
            <a:endParaRPr lang="en-US" sz="11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'Actual graus'!$C$41:$D$41</c:f>
              <c:strCache>
                <c:ptCount val="2"/>
                <c:pt idx="0">
                  <c:v>Grado en Gestión del Transporte y la Logística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5E1-4826-A31C-C43D57BE682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5E1-4826-A31C-C43D57BE682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'Actual graus'!$M$7:$R$7</c15:sqref>
                  </c15:fullRef>
                </c:ext>
              </c:extLst>
              <c:f>('Actual graus'!$N$7,'Actual graus'!$P$7)</c:f>
              <c:strCache>
                <c:ptCount val="2"/>
                <c:pt idx="0">
                  <c:v>CASTELLÀ</c:v>
                </c:pt>
                <c:pt idx="1">
                  <c:v>ANGLÈS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'Actual graus'!$M$41:$R$41</c15:sqref>
                  </c15:fullRef>
                </c:ext>
              </c:extLst>
              <c:f>('Actual graus'!$N$41,'Actual graus'!$P$41)</c:f>
              <c:numCache>
                <c:formatCode>0.00%</c:formatCode>
                <c:ptCount val="2"/>
                <c:pt idx="0">
                  <c:v>0.89560165221733012</c:v>
                </c:pt>
                <c:pt idx="1">
                  <c:v>0.10439834778266988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/>
            </c:ext>
            <c:ext xmlns:c16="http://schemas.microsoft.com/office/drawing/2014/chart" uri="{C3380CC4-5D6E-409C-BE32-E72D297353CC}">
              <c16:uniqueId val="{00000006-75E1-4826-A31C-C43D57BE6820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/>
              <a:t>Grau en Gestió i Administració Pública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'Actual graus'!$C$65:$D$65</c:f>
              <c:strCache>
                <c:ptCount val="2"/>
                <c:pt idx="0">
                  <c:v>Grado en Gestión y Administración Pública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474-4973-B94C-0435100D081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474-4973-B94C-0435100D081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'Actual graus'!$M$7:$R$7</c15:sqref>
                  </c15:fullRef>
                </c:ext>
              </c:extLst>
              <c:f>('Actual graus'!$N$7,'Actual graus'!$P$7)</c:f>
              <c:strCache>
                <c:ptCount val="2"/>
                <c:pt idx="0">
                  <c:v>CASTELLÀ</c:v>
                </c:pt>
                <c:pt idx="1">
                  <c:v>ANGLÈS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'Actual graus'!$M$65:$R$65</c15:sqref>
                  </c15:fullRef>
                </c:ext>
              </c:extLst>
              <c:f>('Actual graus'!$N$65,'Actual graus'!$P$65)</c:f>
              <c:numCache>
                <c:formatCode>0.00%</c:formatCode>
                <c:ptCount val="2"/>
                <c:pt idx="0">
                  <c:v>0.95537246824579469</c:v>
                </c:pt>
                <c:pt idx="1">
                  <c:v>4.4627531754205287E-2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/>
            </c:ext>
            <c:ext xmlns:c16="http://schemas.microsoft.com/office/drawing/2014/chart" uri="{C3380CC4-5D6E-409C-BE32-E72D297353CC}">
              <c16:uniqueId val="{00000004-A474-4973-B94C-0435100D0811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/>
              <a:t>Grau en Gestió i Direcció. d'Empreses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'Actual graus'!$C$66:$D$66</c:f>
              <c:strCache>
                <c:ptCount val="2"/>
                <c:pt idx="0">
                  <c:v>Grado en Administración y Dirección de Empresas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123-41FD-A450-AB05472D15A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123-41FD-A450-AB05472D15A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A123-41FD-A450-AB05472D15A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'Actual graus'!$M$7:$R$7</c15:sqref>
                  </c15:fullRef>
                </c:ext>
              </c:extLst>
              <c:f>('Actual graus'!$N$7,'Actual graus'!$P$7,'Actual graus'!$R$7)</c:f>
              <c:strCache>
                <c:ptCount val="3"/>
                <c:pt idx="0">
                  <c:v>CASTELLÀ</c:v>
                </c:pt>
                <c:pt idx="1">
                  <c:v>ANGLÈS</c:v>
                </c:pt>
                <c:pt idx="2">
                  <c:v>VALENCIÀ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'Actual graus'!$M$66:$R$66</c15:sqref>
                  </c15:fullRef>
                </c:ext>
              </c:extLst>
              <c:f>('Actual graus'!$N$66,'Actual graus'!$P$66,'Actual graus'!$R$66)</c:f>
              <c:numCache>
                <c:formatCode>0.00%</c:formatCode>
                <c:ptCount val="3"/>
                <c:pt idx="0">
                  <c:v>0.73841004184100412</c:v>
                </c:pt>
                <c:pt idx="1">
                  <c:v>0.16878661087866109</c:v>
                </c:pt>
                <c:pt idx="2">
                  <c:v>9.2803347280334736E-2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/>
            </c:ext>
            <c:ext xmlns:c16="http://schemas.microsoft.com/office/drawing/2014/chart" uri="{C3380CC4-5D6E-409C-BE32-E72D297353CC}">
              <c16:uniqueId val="{00000006-A123-41FD-A450-AB05472D15A7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/>
              <a:t>Grau en Belles Arts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'Actual graus'!$C$68:$D$68</c:f>
              <c:strCache>
                <c:ptCount val="2"/>
                <c:pt idx="0">
                  <c:v>Grado en Bellas Artes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542-4FA0-9BBC-114396E39EE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542-4FA0-9BBC-114396E39EE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542-4FA0-9BBC-114396E39EE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'Actual graus'!$M$7:$R$7</c15:sqref>
                  </c15:fullRef>
                </c:ext>
              </c:extLst>
              <c:f>('Actual graus'!$N$7,'Actual graus'!$P$7,'Actual graus'!$R$7)</c:f>
              <c:strCache>
                <c:ptCount val="3"/>
                <c:pt idx="0">
                  <c:v>CASTELLÀ</c:v>
                </c:pt>
                <c:pt idx="1">
                  <c:v>ANGLÈS</c:v>
                </c:pt>
                <c:pt idx="2">
                  <c:v>VALENCIÀ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'Actual graus'!$M$68:$R$68</c15:sqref>
                  </c15:fullRef>
                </c:ext>
              </c:extLst>
              <c:f>('Actual graus'!$N$68,'Actual graus'!$P$68,'Actual graus'!$R$68)</c:f>
              <c:numCache>
                <c:formatCode>0.00%</c:formatCode>
                <c:ptCount val="3"/>
                <c:pt idx="0">
                  <c:v>0.8910228828476433</c:v>
                </c:pt>
                <c:pt idx="1">
                  <c:v>1.7602190494817132E-2</c:v>
                </c:pt>
                <c:pt idx="2">
                  <c:v>9.1374926657539615E-2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/>
            </c:ext>
            <c:ext xmlns:c16="http://schemas.microsoft.com/office/drawing/2014/chart" uri="{C3380CC4-5D6E-409C-BE32-E72D297353CC}">
              <c16:uniqueId val="{00000006-C542-4FA0-9BBC-114396E39EEA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/>
              <a:t>Grau en Disseny i Tecn. Creatives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'Actual graus'!$C$65:$D$65</c:f>
              <c:strCache>
                <c:ptCount val="2"/>
                <c:pt idx="0">
                  <c:v>Grado en Gestión y Administración Pública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B15-49FC-9A0E-5075A3F5EB6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B15-49FC-9A0E-5075A3F5EB6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'Actual graus'!$M$7:$R$7</c15:sqref>
                  </c15:fullRef>
                </c:ext>
              </c:extLst>
              <c:f>('Actual graus'!$N$7,'Actual graus'!$P$7)</c:f>
              <c:strCache>
                <c:ptCount val="2"/>
                <c:pt idx="0">
                  <c:v>CASTELLÀ</c:v>
                </c:pt>
                <c:pt idx="1">
                  <c:v>ANGLÈS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'Actual graus'!$M$70:$R$70</c15:sqref>
                  </c15:fullRef>
                </c:ext>
              </c:extLst>
              <c:f>('Actual graus'!$N$70,'Actual graus'!$P$70)</c:f>
              <c:numCache>
                <c:formatCode>0.00%</c:formatCode>
                <c:ptCount val="2"/>
                <c:pt idx="0">
                  <c:v>0.99471830985915488</c:v>
                </c:pt>
                <c:pt idx="1">
                  <c:v>5.2816901408450703E-3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/>
            </c:ext>
            <c:ext xmlns:c16="http://schemas.microsoft.com/office/drawing/2014/chart" uri="{C3380CC4-5D6E-409C-BE32-E72D297353CC}">
              <c16:uniqueId val="{00000004-3B15-49FC-9A0E-5075A3F5EB6F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/>
              <a:t>Grau en Conserv.</a:t>
            </a:r>
            <a:r>
              <a:rPr lang="en-US" sz="1100" baseline="0"/>
              <a:t> i Restauració de Bèns Culturals</a:t>
            </a:r>
            <a:endParaRPr lang="en-US" sz="11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'Actual graus'!$C$71:$D$71</c:f>
              <c:strCache>
                <c:ptCount val="2"/>
                <c:pt idx="0">
                  <c:v>Grado en Conservación y Restauración de Bienes Culturales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074-4E78-A9B4-D07B4CEAAE6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074-4E78-A9B4-D07B4CEAAE6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'Actual graus'!$M$7:$R$7</c15:sqref>
                  </c15:fullRef>
                </c:ext>
              </c:extLst>
              <c:f>('Actual graus'!$N$7,'Actual graus'!$P$7)</c:f>
              <c:strCache>
                <c:ptCount val="2"/>
                <c:pt idx="0">
                  <c:v>CASTELLÀ</c:v>
                </c:pt>
                <c:pt idx="1">
                  <c:v>ANGLÈS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'Actual graus'!$M$71:$R$71</c15:sqref>
                  </c15:fullRef>
                </c:ext>
              </c:extLst>
              <c:f>('Actual graus'!$N$71,'Actual graus'!$P$71)</c:f>
              <c:numCache>
                <c:formatCode>0.00%</c:formatCode>
                <c:ptCount val="2"/>
                <c:pt idx="0">
                  <c:v>0.98503740648379057</c:v>
                </c:pt>
                <c:pt idx="1">
                  <c:v>1.4962593516209476E-2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/>
            </c:ext>
            <c:ext xmlns:c16="http://schemas.microsoft.com/office/drawing/2014/chart" uri="{C3380CC4-5D6E-409C-BE32-E72D297353CC}">
              <c16:uniqueId val="{00000004-D074-4E78-A9B4-D07B4CEAAE6B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/>
              <a:t>Grau en Eng. Tecn. i Serveis de Telecomunicacions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'Actual graus'!$C$34:$D$34</c:f>
              <c:strCache>
                <c:ptCount val="2"/>
                <c:pt idx="0">
                  <c:v>Grado en Ingeniería Agroalimentaria y del Medio Rural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6C5-44C3-9E53-52ADB19D5C3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6C5-44C3-9E53-52ADB19D5C3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'Actual graus'!$M$7:$R$7</c15:sqref>
                  </c15:fullRef>
                </c:ext>
              </c:extLst>
              <c:f>('Actual graus'!$N$7,'Actual graus'!$P$7)</c:f>
              <c:strCache>
                <c:ptCount val="2"/>
                <c:pt idx="0">
                  <c:v>CASTELLÀ</c:v>
                </c:pt>
                <c:pt idx="1">
                  <c:v>ANGLÈS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'Actual graus'!$M$44:$R$44</c15:sqref>
                  </c15:fullRef>
                </c:ext>
              </c:extLst>
              <c:f>('Actual graus'!$N$44,'Actual graus'!$P$44)</c:f>
              <c:numCache>
                <c:formatCode>0.00%</c:formatCode>
                <c:ptCount val="2"/>
                <c:pt idx="0">
                  <c:v>0.96924790131917071</c:v>
                </c:pt>
                <c:pt idx="1">
                  <c:v>3.075209868082919E-2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/>
            </c:ext>
            <c:ext xmlns:c16="http://schemas.microsoft.com/office/drawing/2014/chart" uri="{C3380CC4-5D6E-409C-BE32-E72D297353CC}">
              <c16:uniqueId val="{00000004-76C5-44C3-9E53-52ADB19D5C30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/>
              <a:t>Graus</a:t>
            </a:r>
            <a:r>
              <a:rPr lang="en-US" sz="1100" baseline="0"/>
              <a:t> en Tecn. Digital i Multimèdia, Matemàtiques i Eng. Física</a:t>
            </a:r>
            <a:endParaRPr lang="en-US" sz="11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'Actual graus'!$C$34:$D$34</c:f>
              <c:strCache>
                <c:ptCount val="2"/>
                <c:pt idx="0">
                  <c:v>Grado en Ingeniería Agroalimentaria y del Medio Rural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F1B-4FB6-B716-115C6006E88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'Actual graus'!$M$7:$R$7</c15:sqref>
                  </c15:fullRef>
                </c:ext>
              </c:extLst>
              <c:f>'Actual graus'!$N$7</c:f>
              <c:strCache>
                <c:ptCount val="1"/>
                <c:pt idx="0">
                  <c:v>CASTELLÀ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'Actual graus'!$M$45:$R$45</c15:sqref>
                  </c15:fullRef>
                </c:ext>
              </c:extLst>
              <c:f>'Actual graus'!$N$45</c:f>
              <c:numCache>
                <c:formatCode>0.00%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'Actual graus'!$P$45</c15:sqref>
                  <c15:spPr xmlns:c15="http://schemas.microsoft.com/office/drawing/2012/chart"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15:spPr>
                  <c15:bubble3D val="0"/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04-1F1B-4FB6-B716-115C6006E88A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/>
              <a:t>Grau en Eng. de Tecn. Industrials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'Actual graus'!$C$52:$D$52</c:f>
              <c:strCache>
                <c:ptCount val="2"/>
                <c:pt idx="0">
                  <c:v>Grado en Ingeniería en Tecnologías Industriales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FC6-4343-9954-A8F9204F2A2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FC6-4343-9954-A8F9204F2A2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FC6-4343-9954-A8F9204F2A2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'Actual graus'!$M$7:$R$7</c15:sqref>
                  </c15:fullRef>
                </c:ext>
              </c:extLst>
              <c:f>('Actual graus'!$N$7,'Actual graus'!$P$7,'Actual graus'!$R$7)</c:f>
              <c:strCache>
                <c:ptCount val="3"/>
                <c:pt idx="0">
                  <c:v>CASTELLÀ</c:v>
                </c:pt>
                <c:pt idx="1">
                  <c:v>ANGLÈS</c:v>
                </c:pt>
                <c:pt idx="2">
                  <c:v>VALENCIÀ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'Actual graus'!$M$52:$R$52</c15:sqref>
                  </c15:fullRef>
                </c:ext>
              </c:extLst>
              <c:f>('Actual graus'!$N$52,'Actual graus'!$P$52,'Actual graus'!$R$52)</c:f>
              <c:numCache>
                <c:formatCode>0.00%</c:formatCode>
                <c:ptCount val="3"/>
                <c:pt idx="0">
                  <c:v>0.69990257952475754</c:v>
                </c:pt>
                <c:pt idx="1">
                  <c:v>0.19459891203717711</c:v>
                </c:pt>
                <c:pt idx="2">
                  <c:v>0.10549850843806538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/>
            </c:ext>
            <c:ext xmlns:c16="http://schemas.microsoft.com/office/drawing/2014/chart" uri="{C3380CC4-5D6E-409C-BE32-E72D297353CC}">
              <c16:uniqueId val="{00000006-DFC6-4343-9954-A8F9204F2A2D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>
        <c:manualLayout>
          <c:layoutTarget val="inner"/>
          <c:xMode val="edge"/>
          <c:yMode val="edge"/>
          <c:x val="0.10418991193975316"/>
          <c:y val="0.23295202682997959"/>
          <c:w val="0.53857877480755978"/>
          <c:h val="0.6404972295129775"/>
        </c:manualLayout>
      </c:layout>
      <c:pieChart>
        <c:varyColors val="1"/>
        <c:ser>
          <c:idx val="0"/>
          <c:order val="0"/>
          <c:tx>
            <c:strRef>
              <c:f>'Per centre (Actual)'!$A$19:$C$19</c:f>
              <c:strCache>
                <c:ptCount val="1"/>
                <c:pt idx="0">
                  <c:v>E.T.S. D'ENG. D'EDIFICACIÓ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3F2-4C6F-B542-F80C68634EF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3F2-4C6F-B542-F80C68634EF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3F2-4C6F-B542-F80C68634EF5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83F2-4C6F-B542-F80C68634EF5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83F2-4C6F-B542-F80C68634EF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'Per centre (Actual)'!$B$20:$C$22</c:f>
              <c:strCache>
                <c:ptCount val="3"/>
                <c:pt idx="0">
                  <c:v>CASTELLÀ</c:v>
                </c:pt>
                <c:pt idx="1">
                  <c:v>ANGLÈS</c:v>
                </c:pt>
                <c:pt idx="2">
                  <c:v>VALENCIÀ</c:v>
                </c:pt>
              </c:strCache>
            </c:strRef>
          </c:cat>
          <c:val>
            <c:numRef>
              <c:f>'Per centre (Actual)'!$F$20:$F$22</c:f>
              <c:numCache>
                <c:formatCode>0.0%</c:formatCode>
                <c:ptCount val="3"/>
                <c:pt idx="0">
                  <c:v>0.93019994338797252</c:v>
                </c:pt>
                <c:pt idx="1">
                  <c:v>4.3423998353104655E-2</c:v>
                </c:pt>
                <c:pt idx="2">
                  <c:v>2.6376058258922825E-2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83F2-4C6F-B542-F80C68634EF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66245257964290361"/>
          <c:y val="0.24691054243219593"/>
          <c:w val="0.3057518716787358"/>
          <c:h val="0.475311679790026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/>
              <a:t>Grau en Eng. d'Organització Industrial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'Actual graus'!$C$53:$D$53</c:f>
              <c:strCache>
                <c:ptCount val="2"/>
                <c:pt idx="0">
                  <c:v>Grado en Ingeniería de Organización Industrial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499-4549-9A7D-D20CFE07806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499-4549-9A7D-D20CFE07806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499-4549-9A7D-D20CFE07806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'Actual graus'!$M$7:$R$7</c15:sqref>
                  </c15:fullRef>
                </c:ext>
              </c:extLst>
              <c:f>('Actual graus'!$N$7,'Actual graus'!$P$7,'Actual graus'!$R$7)</c:f>
              <c:strCache>
                <c:ptCount val="3"/>
                <c:pt idx="0">
                  <c:v>CASTELLÀ</c:v>
                </c:pt>
                <c:pt idx="1">
                  <c:v>ANGLÈS</c:v>
                </c:pt>
                <c:pt idx="2">
                  <c:v>VALENCIÀ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'Actual graus'!$M$53:$R$53</c15:sqref>
                  </c15:fullRef>
                </c:ext>
              </c:extLst>
              <c:f>('Actual graus'!$N$53,'Actual graus'!$P$53,'Actual graus'!$R$53)</c:f>
              <c:numCache>
                <c:formatCode>0.00%</c:formatCode>
                <c:ptCount val="3"/>
                <c:pt idx="0">
                  <c:v>0.79575992833681697</c:v>
                </c:pt>
                <c:pt idx="1">
                  <c:v>0.18139743206927442</c:v>
                </c:pt>
                <c:pt idx="2">
                  <c:v>2.2842639593908632E-2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/>
            </c:ext>
            <c:ext xmlns:c16="http://schemas.microsoft.com/office/drawing/2014/chart" uri="{C3380CC4-5D6E-409C-BE32-E72D297353CC}">
              <c16:uniqueId val="{00000006-C499-4549-9A7D-D20CFE078060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/>
              <a:t>Grau en Eng. de la Energia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'Actual graus'!$C$54:$D$54</c:f>
              <c:strCache>
                <c:ptCount val="2"/>
                <c:pt idx="0">
                  <c:v>Grado en Ingeniería de la Energía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5A2-43D8-830C-7ED92E6980F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5A2-43D8-830C-7ED92E6980F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5A2-43D8-830C-7ED92E6980F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'Actual graus'!$M$7:$R$7</c15:sqref>
                  </c15:fullRef>
                </c:ext>
              </c:extLst>
              <c:f>('Actual graus'!$N$7,'Actual graus'!$P$7,'Actual graus'!$R$7)</c:f>
              <c:strCache>
                <c:ptCount val="3"/>
                <c:pt idx="0">
                  <c:v>CASTELLÀ</c:v>
                </c:pt>
                <c:pt idx="1">
                  <c:v>ANGLÈS</c:v>
                </c:pt>
                <c:pt idx="2">
                  <c:v>VALENCIÀ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'Actual graus'!$M$54:$R$54</c15:sqref>
                  </c15:fullRef>
                </c:ext>
              </c:extLst>
              <c:f>('Actual graus'!$N$54,'Actual graus'!$P$54,'Actual graus'!$R$54)</c:f>
              <c:numCache>
                <c:formatCode>0.00%</c:formatCode>
                <c:ptCount val="3"/>
                <c:pt idx="0">
                  <c:v>0.61935542607428984</c:v>
                </c:pt>
                <c:pt idx="1">
                  <c:v>0.26493080844865258</c:v>
                </c:pt>
                <c:pt idx="2">
                  <c:v>0.11571376547705753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/>
            </c:ext>
            <c:ext xmlns:c16="http://schemas.microsoft.com/office/drawing/2014/chart" uri="{C3380CC4-5D6E-409C-BE32-E72D297353CC}">
              <c16:uniqueId val="{00000006-E5A2-43D8-830C-7ED92E6980F4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/>
              <a:t>Grau en Eng. Biomèdica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'Actual graus'!$C$55:$D$55</c:f>
              <c:strCache>
                <c:ptCount val="2"/>
                <c:pt idx="0">
                  <c:v>Grado en Ingeniería Biomédica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081-401C-A15F-97EA78CE2E0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081-401C-A15F-97EA78CE2E0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081-401C-A15F-97EA78CE2E0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'Actual graus'!$M$7:$R$7</c15:sqref>
                  </c15:fullRef>
                </c:ext>
              </c:extLst>
              <c:f>('Actual graus'!$N$7,'Actual graus'!$P$7,'Actual graus'!$R$7)</c:f>
              <c:strCache>
                <c:ptCount val="3"/>
                <c:pt idx="0">
                  <c:v>CASTELLÀ</c:v>
                </c:pt>
                <c:pt idx="1">
                  <c:v>ANGLÈS</c:v>
                </c:pt>
                <c:pt idx="2">
                  <c:v>VALENCIÀ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'Actual graus'!$M$55:$R$55</c15:sqref>
                  </c15:fullRef>
                </c:ext>
              </c:extLst>
              <c:f>('Actual graus'!$N$55,'Actual graus'!$P$55,'Actual graus'!$R$55)</c:f>
              <c:numCache>
                <c:formatCode>0.00%</c:formatCode>
                <c:ptCount val="3"/>
                <c:pt idx="0">
                  <c:v>0.87295363199686304</c:v>
                </c:pt>
                <c:pt idx="1">
                  <c:v>0.11175374963238897</c:v>
                </c:pt>
                <c:pt idx="2">
                  <c:v>1.5292618370747964E-2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/>
            </c:ext>
            <c:ext xmlns:c16="http://schemas.microsoft.com/office/drawing/2014/chart" uri="{C3380CC4-5D6E-409C-BE32-E72D297353CC}">
              <c16:uniqueId val="{00000006-B081-401C-A15F-97EA78CE2E08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/>
              <a:t>Grau en Eng. Química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'Actual graus'!$C$56:$D$56</c:f>
              <c:strCache>
                <c:ptCount val="2"/>
                <c:pt idx="0">
                  <c:v>Grado en Ingeniería Química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BB4-4C2D-9F11-7871FFB4006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BB4-4C2D-9F11-7871FFB4006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ABB4-4C2D-9F11-7871FFB4006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'Actual graus'!$M$7:$R$7</c15:sqref>
                  </c15:fullRef>
                </c:ext>
              </c:extLst>
              <c:f>('Actual graus'!$N$7,'Actual graus'!$P$7,'Actual graus'!$R$7)</c:f>
              <c:strCache>
                <c:ptCount val="3"/>
                <c:pt idx="0">
                  <c:v>CASTELLÀ</c:v>
                </c:pt>
                <c:pt idx="1">
                  <c:v>ANGLÈS</c:v>
                </c:pt>
                <c:pt idx="2">
                  <c:v>VALENCIÀ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'Actual graus'!$M$56:$R$56</c15:sqref>
                  </c15:fullRef>
                </c:ext>
              </c:extLst>
              <c:f>('Actual graus'!$N$56,'Actual graus'!$P$56,'Actual graus'!$R$56)</c:f>
              <c:numCache>
                <c:formatCode>0.00%</c:formatCode>
                <c:ptCount val="3"/>
                <c:pt idx="0">
                  <c:v>0.70874709140366399</c:v>
                </c:pt>
                <c:pt idx="1">
                  <c:v>0.17943171762855176</c:v>
                </c:pt>
                <c:pt idx="2">
                  <c:v>0.11182119096778421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/>
            </c:ext>
            <c:ext xmlns:c16="http://schemas.microsoft.com/office/drawing/2014/chart" uri="{C3380CC4-5D6E-409C-BE32-E72D297353CC}">
              <c16:uniqueId val="{00000006-ABB4-4C2D-9F11-7871FFB40061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/>
              <a:t>Grau en Ciències</a:t>
            </a:r>
            <a:r>
              <a:rPr lang="en-US" sz="1100" baseline="0"/>
              <a:t> Ambientals (EPSG)</a:t>
            </a:r>
            <a:endParaRPr lang="en-US" sz="11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'Actual graus'!$C$58:$D$58</c:f>
              <c:strCache>
                <c:ptCount val="2"/>
                <c:pt idx="0">
                  <c:v>Grado en Ciencias Ambientales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914-4455-B45B-EF701089DF2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914-4455-B45B-EF701089DF2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914-4455-B45B-EF701089DF2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'Actual graus'!$M$7:$R$7</c15:sqref>
                  </c15:fullRef>
                </c:ext>
              </c:extLst>
              <c:f>('Actual graus'!$N$7,'Actual graus'!$P$7,'Actual graus'!$R$7)</c:f>
              <c:strCache>
                <c:ptCount val="3"/>
                <c:pt idx="0">
                  <c:v>CASTELLÀ</c:v>
                </c:pt>
                <c:pt idx="1">
                  <c:v>ANGLÈS</c:v>
                </c:pt>
                <c:pt idx="2">
                  <c:v>VALENCIÀ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'Actual graus'!$M$58:$R$58</c15:sqref>
                  </c15:fullRef>
                </c:ext>
              </c:extLst>
              <c:f>('Actual graus'!$N$58,'Actual graus'!$P$58,'Actual graus'!$R$58)</c:f>
              <c:numCache>
                <c:formatCode>0.00%</c:formatCode>
                <c:ptCount val="3"/>
                <c:pt idx="0">
                  <c:v>0.82694380292532721</c:v>
                </c:pt>
                <c:pt idx="1">
                  <c:v>0.11331793687451885</c:v>
                </c:pt>
                <c:pt idx="2">
                  <c:v>5.9738260200153957E-2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/>
            </c:ext>
            <c:ext xmlns:c16="http://schemas.microsoft.com/office/drawing/2014/chart" uri="{C3380CC4-5D6E-409C-BE32-E72D297353CC}">
              <c16:uniqueId val="{00000006-9914-4455-B45B-EF701089DF20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/>
              <a:t>Grau en Turisme </a:t>
            </a:r>
            <a:r>
              <a:rPr lang="en-US" sz="1100" baseline="0"/>
              <a:t>(EPSG)</a:t>
            </a:r>
            <a:endParaRPr lang="en-US" sz="11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'Actual graus'!$C$59:$D$59</c:f>
              <c:strCache>
                <c:ptCount val="2"/>
                <c:pt idx="0">
                  <c:v>Grado en Turismo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DC7-4E67-94C8-9B689EE1EE1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279-48A4-A9B8-BB9664C88B5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DC7-4E67-94C8-9B689EE1EE1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279-48A4-A9B8-BB9664C88B54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279-48A4-A9B8-BB9664C88B5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'Actual graus'!$M$7:$R$7</c15:sqref>
                  </c15:fullRef>
                </c:ext>
              </c:extLst>
              <c:f>('Actual graus'!$M$7:$P$7,'Actual graus'!$R$7)</c:f>
              <c:strCache>
                <c:ptCount val="5"/>
                <c:pt idx="0">
                  <c:v>ALEMÀ</c:v>
                </c:pt>
                <c:pt idx="1">
                  <c:v>CASTELLÀ</c:v>
                </c:pt>
                <c:pt idx="2">
                  <c:v>FRANCÈS</c:v>
                </c:pt>
                <c:pt idx="3">
                  <c:v>ANGLÈS</c:v>
                </c:pt>
                <c:pt idx="4">
                  <c:v>VALENCIÀ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'Actual graus'!$M$59:$R$59</c15:sqref>
                  </c15:fullRef>
                </c:ext>
              </c:extLst>
              <c:f>('Actual graus'!$M$59:$P$59,'Actual graus'!$R$59)</c:f>
              <c:numCache>
                <c:formatCode>0.00%</c:formatCode>
                <c:ptCount val="5"/>
                <c:pt idx="0">
                  <c:v>6.0438176781667081E-2</c:v>
                </c:pt>
                <c:pt idx="1">
                  <c:v>0.676655754218081</c:v>
                </c:pt>
                <c:pt idx="2">
                  <c:v>4.5328632586250313E-2</c:v>
                </c:pt>
                <c:pt idx="3">
                  <c:v>0.16872324351548729</c:v>
                </c:pt>
                <c:pt idx="4">
                  <c:v>4.8854192898514219E-2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/>
            </c:ext>
            <c:ext xmlns:c16="http://schemas.microsoft.com/office/drawing/2014/chart" uri="{C3380CC4-5D6E-409C-BE32-E72D297353CC}">
              <c16:uniqueId val="{00000006-8279-48A4-A9B8-BB9664C88B54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/>
              <a:t>Grau en Com. Audiovisual </a:t>
            </a:r>
            <a:r>
              <a:rPr lang="en-US" sz="1100" baseline="0"/>
              <a:t>(EPSG)</a:t>
            </a:r>
            <a:endParaRPr lang="en-US" sz="11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'Actual graus'!$C$60:$D$60</c:f>
              <c:strCache>
                <c:ptCount val="2"/>
                <c:pt idx="0">
                  <c:v>Grado en Comunicación Audiovisual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564-4239-B23C-79573A64FCC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4564-4239-B23C-79573A64FCC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4564-4239-B23C-79573A64FCC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'Actual graus'!$M$7:$R$7</c15:sqref>
                  </c15:fullRef>
                </c:ext>
              </c:extLst>
              <c:f>('Actual graus'!$N$7,'Actual graus'!$P$7,'Actual graus'!$R$7)</c:f>
              <c:strCache>
                <c:ptCount val="3"/>
                <c:pt idx="0">
                  <c:v>CASTELLÀ</c:v>
                </c:pt>
                <c:pt idx="1">
                  <c:v>ANGLÈS</c:v>
                </c:pt>
                <c:pt idx="2">
                  <c:v>VALENCIÀ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'Actual graus'!$M$60:$R$60</c15:sqref>
                  </c15:fullRef>
                </c:ext>
              </c:extLst>
              <c:f>('Actual graus'!$N$60,'Actual graus'!$P$60,'Actual graus'!$R$60)</c:f>
              <c:numCache>
                <c:formatCode>0.00%</c:formatCode>
                <c:ptCount val="3"/>
                <c:pt idx="0">
                  <c:v>0.83078545071165</c:v>
                </c:pt>
                <c:pt idx="1">
                  <c:v>7.2482867685819713E-2</c:v>
                </c:pt>
                <c:pt idx="2">
                  <c:v>9.6731681602530331E-2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'Actual graus'!$M$60</c15:sqref>
                  <c15:spPr xmlns:c15="http://schemas.microsoft.com/office/drawing/2012/chart">
                    <a:solidFill>
                      <a:schemeClr val="accent1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15:spPr>
                  <c15:bubble3D val="0"/>
                </c15:categoryFilterException>
                <c15:categoryFilterException>
                  <c15:sqref>'Actual graus'!$O$60</c15:sqref>
                  <c15:spPr xmlns:c15="http://schemas.microsoft.com/office/drawing/2012/chart">
                    <a:solidFill>
                      <a:schemeClr val="accent3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15:spPr>
                  <c15:bubble3D val="0"/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0A-4564-4239-B23C-79573A64FCC8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/>
              <a:t>Grau en Eng. de Sistemes de</a:t>
            </a:r>
            <a:r>
              <a:rPr lang="en-US" sz="1100" baseline="0"/>
              <a:t> Telec., So i Imatge</a:t>
            </a:r>
            <a:r>
              <a:rPr lang="en-US" sz="1100"/>
              <a:t> </a:t>
            </a:r>
            <a:r>
              <a:rPr lang="en-US" sz="1100" baseline="0"/>
              <a:t>(EPSG)</a:t>
            </a:r>
            <a:endParaRPr lang="en-US" sz="11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'Actual graus'!$C$61:$D$61</c:f>
              <c:strCache>
                <c:ptCount val="2"/>
                <c:pt idx="0">
                  <c:v>Grado en Ingeniería de Sistemas de Telecomunicación, Sonido e Imagen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F4C-4851-8E07-45911E5707A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874-4865-BCC5-89FB692A33C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874-4865-BCC5-89FB692A33C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874-4865-BCC5-89FB692A33C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'Actual graus'!$M$7:$R$7</c15:sqref>
                  </c15:fullRef>
                </c:ext>
              </c:extLst>
              <c:f>('Actual graus'!$M$7:$N$7,'Actual graus'!$P$7,'Actual graus'!$R$7)</c:f>
              <c:strCache>
                <c:ptCount val="4"/>
                <c:pt idx="0">
                  <c:v>ALEMÀ</c:v>
                </c:pt>
                <c:pt idx="1">
                  <c:v>CASTELLÀ</c:v>
                </c:pt>
                <c:pt idx="2">
                  <c:v>ANGLÈS</c:v>
                </c:pt>
                <c:pt idx="3">
                  <c:v>VALENCIÀ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'Actual graus'!$M$61:$R$61</c15:sqref>
                  </c15:fullRef>
                </c:ext>
              </c:extLst>
              <c:f>('Actual graus'!$M$61:$N$61,'Actual graus'!$P$61,'Actual graus'!$R$61)</c:f>
              <c:numCache>
                <c:formatCode>0.00%</c:formatCode>
                <c:ptCount val="4"/>
                <c:pt idx="0">
                  <c:v>1.3674070922847854E-2</c:v>
                </c:pt>
                <c:pt idx="1">
                  <c:v>0.88179525357804867</c:v>
                </c:pt>
                <c:pt idx="2">
                  <c:v>2.0359172262906806E-2</c:v>
                </c:pt>
                <c:pt idx="3">
                  <c:v>8.4171503236196793E-2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/>
            </c:ext>
            <c:ext xmlns:c16="http://schemas.microsoft.com/office/drawing/2014/chart" uri="{C3380CC4-5D6E-409C-BE32-E72D297353CC}">
              <c16:uniqueId val="{00000006-5874-4865-BCC5-89FB692A33C8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/>
              <a:t>Grau en Tecn. Interactives </a:t>
            </a:r>
            <a:r>
              <a:rPr lang="en-US" sz="1100" baseline="0"/>
              <a:t>(EPSG)</a:t>
            </a:r>
            <a:endParaRPr lang="en-US" sz="11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'Actual graus'!$C$62:$D$62</c:f>
              <c:strCache>
                <c:ptCount val="2"/>
                <c:pt idx="0">
                  <c:v>Grado en Tecnologías Interactivas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3FB-46B9-9835-75D41A89F6F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3FB-46B9-9835-75D41A89F6F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3FB-46B9-9835-75D41A89F6F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'Actual graus'!$M$7:$R$7</c15:sqref>
                  </c15:fullRef>
                </c:ext>
              </c:extLst>
              <c:f>('Actual graus'!$N$7,'Actual graus'!$P$7,'Actual graus'!$R$7)</c:f>
              <c:strCache>
                <c:ptCount val="3"/>
                <c:pt idx="0">
                  <c:v>CASTELLÀ</c:v>
                </c:pt>
                <c:pt idx="1">
                  <c:v>ANGLÈS</c:v>
                </c:pt>
                <c:pt idx="2">
                  <c:v>VALENCIÀ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'Actual graus'!$M$62:$R$62</c15:sqref>
                  </c15:fullRef>
                </c:ext>
              </c:extLst>
              <c:f>('Actual graus'!$N$62,'Actual graus'!$P$62,'Actual graus'!$R$62)</c:f>
              <c:numCache>
                <c:formatCode>0.00%</c:formatCode>
                <c:ptCount val="3"/>
                <c:pt idx="0">
                  <c:v>0.78524601720005627</c:v>
                </c:pt>
                <c:pt idx="1">
                  <c:v>2.2909911180036654E-2</c:v>
                </c:pt>
                <c:pt idx="2">
                  <c:v>0.19184407161990694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/>
            </c:ext>
            <c:ext xmlns:c16="http://schemas.microsoft.com/office/drawing/2014/chart" uri="{C3380CC4-5D6E-409C-BE32-E72D297353CC}">
              <c16:uniqueId val="{00000006-33FB-46B9-9835-75D41A89F6F0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/>
              <a:t>Grau en Com. Audiovisual </a:t>
            </a:r>
            <a:r>
              <a:rPr lang="en-US" sz="1100" baseline="0"/>
              <a:t>(EPSG)</a:t>
            </a:r>
            <a:endParaRPr lang="en-US" sz="11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'Actual graus'!$C$63:$D$63</c:f>
              <c:strCache>
                <c:ptCount val="2"/>
                <c:pt idx="0">
                  <c:v>Grado en Comunicación Audiovisual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0C2-427B-9AD0-30AF60E3A34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0C2-427B-9AD0-30AF60E3A34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0C2-427B-9AD0-30AF60E3A34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'Actual graus'!$M$7:$R$7</c15:sqref>
                  </c15:fullRef>
                </c:ext>
              </c:extLst>
              <c:f>('Actual graus'!$N$7,'Actual graus'!$P$7,'Actual graus'!$R$7)</c:f>
              <c:strCache>
                <c:ptCount val="3"/>
                <c:pt idx="0">
                  <c:v>CASTELLÀ</c:v>
                </c:pt>
                <c:pt idx="1">
                  <c:v>ANGLÈS</c:v>
                </c:pt>
                <c:pt idx="2">
                  <c:v>VALENCIÀ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'Actual graus'!$M$63:$R$63</c15:sqref>
                  </c15:fullRef>
                </c:ext>
              </c:extLst>
              <c:f>('Actual graus'!$N$63,'Actual graus'!$P$63,'Actual graus'!$R$63)</c:f>
              <c:numCache>
                <c:formatCode>0.00%</c:formatCode>
                <c:ptCount val="3"/>
                <c:pt idx="0">
                  <c:v>0.68795180722891569</c:v>
                </c:pt>
                <c:pt idx="1">
                  <c:v>0</c:v>
                </c:pt>
                <c:pt idx="2">
                  <c:v>0.31204819277108437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/>
            </c:ext>
            <c:ext xmlns:c16="http://schemas.microsoft.com/office/drawing/2014/chart" uri="{C3380CC4-5D6E-409C-BE32-E72D297353CC}">
              <c16:uniqueId val="{00000006-90C2-427B-9AD0-30AF60E3A34C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>
        <c:manualLayout>
          <c:layoutTarget val="inner"/>
          <c:xMode val="edge"/>
          <c:yMode val="edge"/>
          <c:x val="0.10418991193975316"/>
          <c:y val="0.23295202682997959"/>
          <c:w val="0.53857877480755978"/>
          <c:h val="0.6404972295129775"/>
        </c:manualLayout>
      </c:layout>
      <c:pieChart>
        <c:varyColors val="1"/>
        <c:ser>
          <c:idx val="0"/>
          <c:order val="0"/>
          <c:tx>
            <c:strRef>
              <c:f>'Per centre (Actual)'!$A$23:$C$23</c:f>
              <c:strCache>
                <c:ptCount val="1"/>
                <c:pt idx="0">
                  <c:v>E.T.S. D'ENG. DEL DISSENY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0A6-4C8E-B8D4-E092673BE8C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0A6-4C8E-B8D4-E092673BE8C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10A6-4C8E-B8D4-E092673BE8C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10A6-4C8E-B8D4-E092673BE8C7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10A6-4C8E-B8D4-E092673BE8C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'Per centre (Actual)'!$B$20:$C$22</c:f>
              <c:strCache>
                <c:ptCount val="3"/>
                <c:pt idx="0">
                  <c:v>CASTELLÀ</c:v>
                </c:pt>
                <c:pt idx="1">
                  <c:v>ANGLÈS</c:v>
                </c:pt>
                <c:pt idx="2">
                  <c:v>VALENCIÀ</c:v>
                </c:pt>
              </c:strCache>
            </c:strRef>
          </c:cat>
          <c:val>
            <c:numRef>
              <c:f>'Per centre (Actual)'!$F$24:$F$26</c:f>
              <c:numCache>
                <c:formatCode>0.0%</c:formatCode>
                <c:ptCount val="3"/>
                <c:pt idx="0">
                  <c:v>0.84903694139296548</c:v>
                </c:pt>
                <c:pt idx="1">
                  <c:v>0.10795965778249973</c:v>
                </c:pt>
                <c:pt idx="2">
                  <c:v>4.3003400824534736E-2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0A6-4C8E-B8D4-E092673BE8C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66245257964290361"/>
          <c:y val="0.24691054243219593"/>
          <c:w val="0.3057518716787358"/>
          <c:h val="0.475311679790026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cap="all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cap="all" baseline="0"/>
              <a:t>Escola Tècnica Superior </a:t>
            </a:r>
            <a:r>
              <a:rPr lang="en-US" sz="1200" b="1" cap="all" baseline="0"/>
              <a:t>d'Arquitectura</a:t>
            </a:r>
            <a:r>
              <a:rPr lang="en-US" sz="1200" cap="all" baseline="0"/>
              <a:t> (tit. de graus)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cap="all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'Històric centres'!$B$3</c:f>
              <c:strCache>
                <c:ptCount val="1"/>
                <c:pt idx="0">
                  <c:v>ETS. Arq</c:v>
                </c:pt>
              </c:strCache>
            </c:strRef>
          </c:tx>
          <c:spPr>
            <a:ln w="158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'Històric centres'!$C$2:$R$2</c15:sqref>
                  </c15:fullRef>
                </c:ext>
              </c:extLst>
              <c:f>'Històric centres'!$C$2:$Q$2</c:f>
              <c:numCache>
                <c:formatCode>General</c:formatCod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'Històric centres'!$C$3:$R$3</c15:sqref>
                  </c15:fullRef>
                </c:ext>
              </c:extLst>
              <c:f>'Històric centres'!$C$3:$Q$3</c:f>
              <c:numCache>
                <c:formatCode>0.0%</c:formatCode>
                <c:ptCount val="15"/>
                <c:pt idx="0">
                  <c:v>4.7E-2</c:v>
                </c:pt>
                <c:pt idx="1">
                  <c:v>3.4000000000000002E-2</c:v>
                </c:pt>
                <c:pt idx="2">
                  <c:v>0.03</c:v>
                </c:pt>
                <c:pt idx="3">
                  <c:v>3.1E-2</c:v>
                </c:pt>
                <c:pt idx="4">
                  <c:v>0.01</c:v>
                </c:pt>
                <c:pt idx="5">
                  <c:v>5.6000000000000001E-2</c:v>
                </c:pt>
                <c:pt idx="6">
                  <c:v>9.0999999999999998E-2</c:v>
                </c:pt>
                <c:pt idx="7">
                  <c:v>0.11700000000000001</c:v>
                </c:pt>
                <c:pt idx="8">
                  <c:v>0.128</c:v>
                </c:pt>
                <c:pt idx="9">
                  <c:v>0.127</c:v>
                </c:pt>
                <c:pt idx="10">
                  <c:v>0.14599999999999999</c:v>
                </c:pt>
                <c:pt idx="11">
                  <c:v>0.1520246361010692</c:v>
                </c:pt>
                <c:pt idx="12">
                  <c:v>0.15816658004158005</c:v>
                </c:pt>
                <c:pt idx="13">
                  <c:v>0.15953937672123139</c:v>
                </c:pt>
                <c:pt idx="14">
                  <c:v>0.14886129046426846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44D-4658-AD63-171E1EBFAFB1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001393440"/>
        <c:axId val="1001402560"/>
      </c:lineChart>
      <c:catAx>
        <c:axId val="1001393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001402560"/>
        <c:crosses val="autoZero"/>
        <c:auto val="1"/>
        <c:lblAlgn val="ctr"/>
        <c:lblOffset val="100"/>
        <c:noMultiLvlLbl val="0"/>
      </c:catAx>
      <c:valAx>
        <c:axId val="1001402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0013934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cap="all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cap="all" baseline="0"/>
              <a:t>Escola Tècnica Superior </a:t>
            </a:r>
            <a:r>
              <a:rPr lang="en-US" sz="1200" b="1" cap="all" baseline="0"/>
              <a:t>d'ENG. de camins, canals i ports</a:t>
            </a:r>
            <a:r>
              <a:rPr lang="en-US" sz="1200" cap="all" baseline="0"/>
              <a:t> (tit. de graus)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cap="all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'Històric centres'!$B$4</c:f>
              <c:strCache>
                <c:ptCount val="1"/>
                <c:pt idx="0">
                  <c:v>Camins</c:v>
                </c:pt>
              </c:strCache>
            </c:strRef>
          </c:tx>
          <c:spPr>
            <a:ln w="158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'Històric centres'!$C$2:$R$2</c15:sqref>
                  </c15:fullRef>
                </c:ext>
              </c:extLst>
              <c:f>'Històric centres'!$C$2:$Q$2</c:f>
              <c:numCache>
                <c:formatCode>General</c:formatCod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'Històric centres'!$C$4:$R$4</c15:sqref>
                  </c15:fullRef>
                </c:ext>
              </c:extLst>
              <c:f>'Històric centres'!$C$4:$Q$4</c:f>
              <c:numCache>
                <c:formatCode>0.0%</c:formatCode>
                <c:ptCount val="15"/>
                <c:pt idx="0">
                  <c:v>4.3999999999999997E-2</c:v>
                </c:pt>
                <c:pt idx="1">
                  <c:v>1.9E-2</c:v>
                </c:pt>
                <c:pt idx="2">
                  <c:v>1.7999999999999999E-2</c:v>
                </c:pt>
                <c:pt idx="3">
                  <c:v>3.2000000000000001E-2</c:v>
                </c:pt>
                <c:pt idx="4">
                  <c:v>3.6999999999999998E-2</c:v>
                </c:pt>
                <c:pt idx="5">
                  <c:v>4.2000000000000003E-2</c:v>
                </c:pt>
                <c:pt idx="6">
                  <c:v>4.0000000000000001E-3</c:v>
                </c:pt>
                <c:pt idx="7">
                  <c:v>1.2999999999999999E-2</c:v>
                </c:pt>
                <c:pt idx="8">
                  <c:v>0.01</c:v>
                </c:pt>
                <c:pt idx="9">
                  <c:v>5.0000000000000001E-3</c:v>
                </c:pt>
                <c:pt idx="10">
                  <c:v>4.0000000000000001E-3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9F1-43B3-AAC2-35443B7A1F96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001393440"/>
        <c:axId val="1001402560"/>
      </c:lineChart>
      <c:catAx>
        <c:axId val="1001393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001402560"/>
        <c:crosses val="autoZero"/>
        <c:auto val="1"/>
        <c:lblAlgn val="ctr"/>
        <c:lblOffset val="100"/>
        <c:noMultiLvlLbl val="0"/>
      </c:catAx>
      <c:valAx>
        <c:axId val="1001402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0013934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cap="all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cap="all" baseline="0"/>
              <a:t>Escola Tècnica Superior </a:t>
            </a:r>
            <a:r>
              <a:rPr lang="en-US" sz="1200" b="1" cap="all" baseline="0"/>
              <a:t>d'ENG. industrial </a:t>
            </a:r>
            <a:r>
              <a:rPr lang="en-US" sz="1200" cap="all" baseline="0"/>
              <a:t>(tit. de graus)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cap="all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'Històric centres'!$B$5</c:f>
              <c:strCache>
                <c:ptCount val="1"/>
                <c:pt idx="0">
                  <c:v>Industrials</c:v>
                </c:pt>
              </c:strCache>
            </c:strRef>
          </c:tx>
          <c:spPr>
            <a:ln w="158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'Històric centres'!$C$2:$R$2</c15:sqref>
                  </c15:fullRef>
                </c:ext>
              </c:extLst>
              <c:f>'Històric centres'!$C$2:$Q$2</c:f>
              <c:numCache>
                <c:formatCode>General</c:formatCod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'Històric centres'!$C$5:$R$5</c15:sqref>
                  </c15:fullRef>
                </c:ext>
              </c:extLst>
              <c:f>'Històric centres'!$C$5:$Q$5</c:f>
              <c:numCache>
                <c:formatCode>0.0%</c:formatCode>
                <c:ptCount val="15"/>
                <c:pt idx="0">
                  <c:v>0.14899999999999999</c:v>
                </c:pt>
                <c:pt idx="1">
                  <c:v>0.126</c:v>
                </c:pt>
                <c:pt idx="2">
                  <c:v>0.09</c:v>
                </c:pt>
                <c:pt idx="3">
                  <c:v>7.0999999999999994E-2</c:v>
                </c:pt>
                <c:pt idx="4">
                  <c:v>8.4000000000000005E-2</c:v>
                </c:pt>
                <c:pt idx="5">
                  <c:v>0.13700000000000001</c:v>
                </c:pt>
                <c:pt idx="6">
                  <c:v>9.8000000000000004E-2</c:v>
                </c:pt>
                <c:pt idx="7">
                  <c:v>0.11600000000000001</c:v>
                </c:pt>
                <c:pt idx="8">
                  <c:v>0.11899999999999999</c:v>
                </c:pt>
                <c:pt idx="9">
                  <c:v>0.12</c:v>
                </c:pt>
                <c:pt idx="10">
                  <c:v>0.115</c:v>
                </c:pt>
                <c:pt idx="11">
                  <c:v>9.6000000000000002E-2</c:v>
                </c:pt>
                <c:pt idx="12">
                  <c:v>0.16118044480447338</c:v>
                </c:pt>
                <c:pt idx="13">
                  <c:v>0.12614639112519091</c:v>
                </c:pt>
                <c:pt idx="14">
                  <c:v>8.2178707585304073E-2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C7-4715-938E-FE3299ACCA11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001393440"/>
        <c:axId val="1001402560"/>
      </c:lineChart>
      <c:catAx>
        <c:axId val="1001393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001402560"/>
        <c:crosses val="autoZero"/>
        <c:auto val="1"/>
        <c:lblAlgn val="ctr"/>
        <c:lblOffset val="100"/>
        <c:noMultiLvlLbl val="0"/>
      </c:catAx>
      <c:valAx>
        <c:axId val="1001402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0013934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cap="all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cap="all" baseline="0"/>
              <a:t>Escola Tècnica Superior </a:t>
            </a:r>
            <a:r>
              <a:rPr lang="en-US" sz="1200" b="1" cap="all" baseline="0"/>
              <a:t>d'ENG. AEROESPACIAL I DISSENY INDUsTRIAL </a:t>
            </a:r>
            <a:r>
              <a:rPr lang="en-US" sz="1200" cap="all" baseline="0"/>
              <a:t>(tit. de graus)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cap="all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'Històric centres'!$B$6</c:f>
              <c:strCache>
                <c:ptCount val="1"/>
                <c:pt idx="0">
                  <c:v>ETS Disseny</c:v>
                </c:pt>
              </c:strCache>
            </c:strRef>
          </c:tx>
          <c:spPr>
            <a:ln w="158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'Històric centres'!$C$2:$R$2</c15:sqref>
                  </c15:fullRef>
                </c:ext>
              </c:extLst>
              <c:f>'Històric centres'!$C$2:$Q$2</c:f>
              <c:numCache>
                <c:formatCode>General</c:formatCod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'Històric centres'!$C$6:$R$6</c15:sqref>
                  </c15:fullRef>
                </c:ext>
              </c:extLst>
              <c:f>'Històric centres'!$C$6:$Q$6</c:f>
              <c:numCache>
                <c:formatCode>0.0%</c:formatCode>
                <c:ptCount val="15"/>
                <c:pt idx="0">
                  <c:v>6.5000000000000002E-2</c:v>
                </c:pt>
                <c:pt idx="1">
                  <c:v>4.4999999999999998E-2</c:v>
                </c:pt>
                <c:pt idx="2">
                  <c:v>2.1999999999999999E-2</c:v>
                </c:pt>
                <c:pt idx="3">
                  <c:v>2.1999999999999999E-2</c:v>
                </c:pt>
                <c:pt idx="4">
                  <c:v>2.8000000000000001E-2</c:v>
                </c:pt>
                <c:pt idx="5">
                  <c:v>2.8000000000000001E-2</c:v>
                </c:pt>
                <c:pt idx="6">
                  <c:v>7.0000000000000007E-2</c:v>
                </c:pt>
                <c:pt idx="7">
                  <c:v>7.0000000000000007E-2</c:v>
                </c:pt>
                <c:pt idx="8">
                  <c:v>7.0000000000000007E-2</c:v>
                </c:pt>
                <c:pt idx="9">
                  <c:v>4.9000000000000002E-2</c:v>
                </c:pt>
                <c:pt idx="10">
                  <c:v>4.7E-2</c:v>
                </c:pt>
                <c:pt idx="11">
                  <c:v>4.2999999999999997E-2</c:v>
                </c:pt>
                <c:pt idx="12">
                  <c:v>4.3062117366357441E-2</c:v>
                </c:pt>
                <c:pt idx="13">
                  <c:v>5.0628819481858899E-2</c:v>
                </c:pt>
                <c:pt idx="14">
                  <c:v>4.3003400824534736E-2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BAA-4C4B-A273-98F159528C9A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001393440"/>
        <c:axId val="1001402560"/>
      </c:lineChart>
      <c:catAx>
        <c:axId val="1001393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001402560"/>
        <c:crosses val="autoZero"/>
        <c:auto val="1"/>
        <c:lblAlgn val="ctr"/>
        <c:lblOffset val="100"/>
        <c:noMultiLvlLbl val="0"/>
      </c:catAx>
      <c:valAx>
        <c:axId val="1001402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0013934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cap="all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cap="all" baseline="0"/>
              <a:t>Escola Tècnica Superior </a:t>
            </a:r>
            <a:r>
              <a:rPr lang="en-US" sz="1200" b="1" cap="all" baseline="0"/>
              <a:t>d'ENG. GEODÈSICA, CARTOGRÀFICA I TOPOGRÀFICA </a:t>
            </a:r>
            <a:r>
              <a:rPr lang="en-US" sz="1200" cap="all" baseline="0"/>
              <a:t>(tit. de graus)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cap="all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'Històric centres'!$B$7</c:f>
              <c:strCache>
                <c:ptCount val="1"/>
                <c:pt idx="0">
                  <c:v>Geodèsia</c:v>
                </c:pt>
              </c:strCache>
            </c:strRef>
          </c:tx>
          <c:spPr>
            <a:ln w="158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'Històric centres'!$C$2:$R$2</c15:sqref>
                  </c15:fullRef>
                </c:ext>
              </c:extLst>
              <c:f>'Històric centres'!$C$2:$Q$2</c:f>
              <c:numCache>
                <c:formatCode>General</c:formatCod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'Històric centres'!$C$7:$R$7</c15:sqref>
                  </c15:fullRef>
                </c:ext>
              </c:extLst>
              <c:f>'Històric centres'!$C$7:$Q$7</c:f>
              <c:numCache>
                <c:formatCode>0.0%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4.2000000000000003E-2</c:v>
                </c:pt>
                <c:pt idx="7">
                  <c:v>3.5000000000000003E-2</c:v>
                </c:pt>
                <c:pt idx="8">
                  <c:v>8.9999999999999993E-3</c:v>
                </c:pt>
                <c:pt idx="9">
                  <c:v>3.4000000000000002E-2</c:v>
                </c:pt>
                <c:pt idx="10">
                  <c:v>5.3999999999999999E-2</c:v>
                </c:pt>
                <c:pt idx="11">
                  <c:v>2.7E-2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B-4C03-A064-6EBD80FEB643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001393440"/>
        <c:axId val="1001402560"/>
      </c:lineChart>
      <c:catAx>
        <c:axId val="1001393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001402560"/>
        <c:crosses val="autoZero"/>
        <c:auto val="1"/>
        <c:lblAlgn val="ctr"/>
        <c:lblOffset val="100"/>
        <c:noMultiLvlLbl val="0"/>
      </c:catAx>
      <c:valAx>
        <c:axId val="1001402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0013934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cap="all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cap="all" baseline="0"/>
              <a:t>Escola Tècnica Superior </a:t>
            </a:r>
            <a:r>
              <a:rPr lang="en-US" sz="1200" b="1" cap="all" baseline="0"/>
              <a:t>d'ENG. D'EDIFICACIÓ </a:t>
            </a:r>
            <a:r>
              <a:rPr lang="en-US" sz="1200" cap="all" baseline="0"/>
              <a:t>(tit. de graus)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cap="all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'Històric centres'!$B$8</c:f>
              <c:strCache>
                <c:ptCount val="1"/>
                <c:pt idx="0">
                  <c:v>Gest. Edif.</c:v>
                </c:pt>
              </c:strCache>
            </c:strRef>
          </c:tx>
          <c:spPr>
            <a:ln w="158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'Històric centres'!$C$2:$R$2</c15:sqref>
                  </c15:fullRef>
                </c:ext>
              </c:extLst>
              <c:f>'Històric centres'!$C$2:$Q$2</c:f>
              <c:numCache>
                <c:formatCode>General</c:formatCod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'Històric centres'!$C$8:$R$8</c15:sqref>
                  </c15:fullRef>
                </c:ext>
              </c:extLst>
              <c:f>'Històric centres'!$C$8:$Q$8</c:f>
              <c:numCache>
                <c:formatCode>0.0%</c:formatCode>
                <c:ptCount val="15"/>
                <c:pt idx="0">
                  <c:v>3.3000000000000002E-2</c:v>
                </c:pt>
                <c:pt idx="1">
                  <c:v>3.2000000000000001E-2</c:v>
                </c:pt>
                <c:pt idx="2">
                  <c:v>5.6000000000000001E-2</c:v>
                </c:pt>
                <c:pt idx="3">
                  <c:v>5.0999999999999997E-2</c:v>
                </c:pt>
                <c:pt idx="4">
                  <c:v>0.03</c:v>
                </c:pt>
                <c:pt idx="5">
                  <c:v>3.9E-2</c:v>
                </c:pt>
                <c:pt idx="6">
                  <c:v>3.1E-2</c:v>
                </c:pt>
                <c:pt idx="7">
                  <c:v>2.5999999999999999E-2</c:v>
                </c:pt>
                <c:pt idx="8">
                  <c:v>1.7999999999999999E-2</c:v>
                </c:pt>
                <c:pt idx="9">
                  <c:v>0.01</c:v>
                </c:pt>
                <c:pt idx="10">
                  <c:v>3.6999999999999998E-2</c:v>
                </c:pt>
                <c:pt idx="11">
                  <c:v>3.9E-2</c:v>
                </c:pt>
                <c:pt idx="12">
                  <c:v>3.2209576980888985E-2</c:v>
                </c:pt>
                <c:pt idx="13">
                  <c:v>1.1648580712402674E-2</c:v>
                </c:pt>
                <c:pt idx="14">
                  <c:v>2.6376058258922825E-2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9FC-429A-992F-6F6C40A2BEC9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001393440"/>
        <c:axId val="1001402560"/>
      </c:lineChart>
      <c:catAx>
        <c:axId val="1001393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001402560"/>
        <c:crosses val="autoZero"/>
        <c:auto val="1"/>
        <c:lblAlgn val="ctr"/>
        <c:lblOffset val="100"/>
        <c:noMultiLvlLbl val="0"/>
      </c:catAx>
      <c:valAx>
        <c:axId val="1001402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0013934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cap="all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cap="all" baseline="0"/>
              <a:t>Escola Politècnica superior </a:t>
            </a:r>
            <a:r>
              <a:rPr lang="en-US" sz="1200" b="1" cap="all" baseline="0"/>
              <a:t>d'alcoi</a:t>
            </a:r>
            <a:r>
              <a:rPr lang="en-US" sz="1200" cap="all" baseline="0"/>
              <a:t> (tit. de graus)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cap="all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'Històric centres'!$B$9</c:f>
              <c:strCache>
                <c:ptCount val="1"/>
                <c:pt idx="0">
                  <c:v>EPS Alcoi</c:v>
                </c:pt>
              </c:strCache>
            </c:strRef>
          </c:tx>
          <c:spPr>
            <a:ln w="158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'Històric centres'!$C$2:$R$2</c15:sqref>
                  </c15:fullRef>
                </c:ext>
              </c:extLst>
              <c:f>'Històric centres'!$C$2:$Q$2</c:f>
              <c:numCache>
                <c:formatCode>General</c:formatCod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'Històric centres'!$C$9:$R$9</c15:sqref>
                  </c15:fullRef>
                </c:ext>
              </c:extLst>
              <c:f>'Històric centres'!$C$9:$Q$9</c:f>
              <c:numCache>
                <c:formatCode>0.0%</c:formatCode>
                <c:ptCount val="15"/>
                <c:pt idx="0">
                  <c:v>0.105</c:v>
                </c:pt>
                <c:pt idx="1">
                  <c:v>0.107</c:v>
                </c:pt>
                <c:pt idx="2">
                  <c:v>0.1</c:v>
                </c:pt>
                <c:pt idx="3">
                  <c:v>0.105</c:v>
                </c:pt>
                <c:pt idx="4">
                  <c:v>0.112</c:v>
                </c:pt>
                <c:pt idx="5">
                  <c:v>0.121</c:v>
                </c:pt>
                <c:pt idx="6">
                  <c:v>0.08</c:v>
                </c:pt>
                <c:pt idx="7">
                  <c:v>9.5000000000000001E-2</c:v>
                </c:pt>
                <c:pt idx="8">
                  <c:v>8.5999999999999993E-2</c:v>
                </c:pt>
                <c:pt idx="9">
                  <c:v>4.3999999999999997E-2</c:v>
                </c:pt>
                <c:pt idx="10">
                  <c:v>3.6999999999999998E-2</c:v>
                </c:pt>
                <c:pt idx="11">
                  <c:v>7.0000000000000007E-2</c:v>
                </c:pt>
                <c:pt idx="12">
                  <c:v>3.5997603790367962E-2</c:v>
                </c:pt>
                <c:pt idx="13">
                  <c:v>4.7146796775562154E-2</c:v>
                </c:pt>
                <c:pt idx="14">
                  <c:v>5.5590885002649706E-2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30E-46AC-8378-04C2302A5279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001393440"/>
        <c:axId val="1001402560"/>
      </c:lineChart>
      <c:catAx>
        <c:axId val="1001393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001402560"/>
        <c:crosses val="autoZero"/>
        <c:auto val="1"/>
        <c:lblAlgn val="ctr"/>
        <c:lblOffset val="100"/>
        <c:noMultiLvlLbl val="0"/>
      </c:catAx>
      <c:valAx>
        <c:axId val="1001402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0013934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cap="all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cap="all" baseline="0"/>
              <a:t>FACULTAT </a:t>
            </a:r>
            <a:r>
              <a:rPr lang="en-US" sz="1200" b="0" cap="all" baseline="0"/>
              <a:t>dE</a:t>
            </a:r>
            <a:r>
              <a:rPr lang="en-US" sz="1200" b="1" cap="all" baseline="0"/>
              <a:t> Belles arts </a:t>
            </a:r>
            <a:r>
              <a:rPr lang="en-US" sz="1200" cap="all" baseline="0"/>
              <a:t>(tit. de graus)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cap="all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'Històric centres'!$B$10</c:f>
              <c:strCache>
                <c:ptCount val="1"/>
                <c:pt idx="0">
                  <c:v>Fac. BBAA</c:v>
                </c:pt>
              </c:strCache>
            </c:strRef>
          </c:tx>
          <c:spPr>
            <a:ln w="158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'Històric centres'!$C$2:$R$2</c15:sqref>
                  </c15:fullRef>
                </c:ext>
              </c:extLst>
              <c:f>'Històric centres'!$C$2:$Q$2</c:f>
              <c:numCache>
                <c:formatCode>General</c:formatCod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'Històric centres'!$C$10:$R$10</c15:sqref>
                  </c15:fullRef>
                </c:ext>
              </c:extLst>
              <c:f>'Històric centres'!$C$10:$Q$10</c:f>
              <c:numCache>
                <c:formatCode>0.0%</c:formatCode>
                <c:ptCount val="15"/>
                <c:pt idx="0">
                  <c:v>0.221</c:v>
                </c:pt>
                <c:pt idx="1">
                  <c:v>0.14699999999999999</c:v>
                </c:pt>
                <c:pt idx="2">
                  <c:v>0.14599999999999999</c:v>
                </c:pt>
                <c:pt idx="3">
                  <c:v>8.3000000000000004E-2</c:v>
                </c:pt>
                <c:pt idx="4">
                  <c:v>5.8000000000000003E-2</c:v>
                </c:pt>
                <c:pt idx="5">
                  <c:v>0.08</c:v>
                </c:pt>
                <c:pt idx="6">
                  <c:v>0.08</c:v>
                </c:pt>
                <c:pt idx="7">
                  <c:v>6.8000000000000005E-2</c:v>
                </c:pt>
                <c:pt idx="8">
                  <c:v>5.2999999999999999E-2</c:v>
                </c:pt>
                <c:pt idx="9">
                  <c:v>6.2E-2</c:v>
                </c:pt>
                <c:pt idx="10">
                  <c:v>6.0999999999999999E-2</c:v>
                </c:pt>
                <c:pt idx="11">
                  <c:v>6.3E-2</c:v>
                </c:pt>
                <c:pt idx="12">
                  <c:v>5.5493519441674979E-2</c:v>
                </c:pt>
                <c:pt idx="13">
                  <c:v>5.231430934656741E-2</c:v>
                </c:pt>
                <c:pt idx="14">
                  <c:v>5.6492373598659551E-2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7C8-4198-BC01-B50F76A2C0FA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001393440"/>
        <c:axId val="1001402560"/>
      </c:lineChart>
      <c:catAx>
        <c:axId val="1001393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001402560"/>
        <c:crosses val="autoZero"/>
        <c:auto val="1"/>
        <c:lblAlgn val="ctr"/>
        <c:lblOffset val="100"/>
        <c:noMultiLvlLbl val="0"/>
      </c:catAx>
      <c:valAx>
        <c:axId val="1001402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0013934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cap="all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cap="all" baseline="0"/>
              <a:t>FACULTAT </a:t>
            </a:r>
            <a:r>
              <a:rPr lang="en-US" sz="1200" b="0" cap="all" baseline="0"/>
              <a:t>d'</a:t>
            </a:r>
            <a:r>
              <a:rPr lang="en-US" sz="1200" b="1" cap="all" baseline="0"/>
              <a:t>administració i direcció d'empreses </a:t>
            </a:r>
            <a:r>
              <a:rPr lang="en-US" sz="1200" cap="all" baseline="0"/>
              <a:t>(tit. de graus)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cap="all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'Històric centres'!$B$11</c:f>
              <c:strCache>
                <c:ptCount val="1"/>
                <c:pt idx="0">
                  <c:v>Fac. ADE</c:v>
                </c:pt>
              </c:strCache>
            </c:strRef>
          </c:tx>
          <c:spPr>
            <a:ln w="158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'Històric centres'!$C$2:$R$2</c15:sqref>
                  </c15:fullRef>
                </c:ext>
              </c:extLst>
              <c:f>'Històric centres'!$C$2:$Q$2</c:f>
              <c:numCache>
                <c:formatCode>General</c:formatCod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'Històric centres'!$C$11:$R$11</c15:sqref>
                  </c15:fullRef>
                </c:ext>
              </c:extLst>
              <c:f>'Històric centres'!$C$11:$Q$11</c:f>
              <c:numCache>
                <c:formatCode>0.0%</c:formatCode>
                <c:ptCount val="15"/>
                <c:pt idx="0">
                  <c:v>6.5000000000000002E-2</c:v>
                </c:pt>
                <c:pt idx="1">
                  <c:v>0.11600000000000001</c:v>
                </c:pt>
                <c:pt idx="2">
                  <c:v>3.5999999999999997E-2</c:v>
                </c:pt>
                <c:pt idx="3">
                  <c:v>4.2999999999999997E-2</c:v>
                </c:pt>
                <c:pt idx="4">
                  <c:v>4.8000000000000001E-2</c:v>
                </c:pt>
                <c:pt idx="5">
                  <c:v>3.6999999999999998E-2</c:v>
                </c:pt>
                <c:pt idx="6">
                  <c:v>2.8000000000000001E-2</c:v>
                </c:pt>
                <c:pt idx="7">
                  <c:v>6.9000000000000006E-2</c:v>
                </c:pt>
                <c:pt idx="8">
                  <c:v>8.8999999999999996E-2</c:v>
                </c:pt>
                <c:pt idx="9">
                  <c:v>7.8E-2</c:v>
                </c:pt>
                <c:pt idx="10">
                  <c:v>9.1999999999999998E-2</c:v>
                </c:pt>
                <c:pt idx="11">
                  <c:v>8.8999999999999996E-2</c:v>
                </c:pt>
                <c:pt idx="12">
                  <c:v>7.7624364140846933E-2</c:v>
                </c:pt>
                <c:pt idx="13">
                  <c:v>7.0486614796254787E-2</c:v>
                </c:pt>
                <c:pt idx="14">
                  <c:v>7.4670078103959064E-2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9F8-498F-841E-2B34EC7FF920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001393440"/>
        <c:axId val="1001402560"/>
      </c:lineChart>
      <c:catAx>
        <c:axId val="1001393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001402560"/>
        <c:crosses val="autoZero"/>
        <c:auto val="1"/>
        <c:lblAlgn val="ctr"/>
        <c:lblOffset val="100"/>
        <c:noMultiLvlLbl val="0"/>
      </c:catAx>
      <c:valAx>
        <c:axId val="1001402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0013934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cap="all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0" i="0" u="none" strike="noStrike" kern="1200" cap="all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Escola Politècnica superior </a:t>
            </a:r>
            <a:r>
              <a:rPr lang="en-US" sz="1200" b="1" i="0" u="none" strike="noStrike" kern="1200" cap="all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dE GANDIA</a:t>
            </a:r>
            <a:r>
              <a:rPr lang="en-US" sz="1200" b="0" i="0" u="none" strike="noStrike" kern="1200" cap="all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 </a:t>
            </a:r>
            <a:r>
              <a:rPr lang="en-US" sz="1200" cap="all" baseline="0"/>
              <a:t>(tit. de graus)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cap="all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'Històric centres'!$B$12</c:f>
              <c:strCache>
                <c:ptCount val="1"/>
                <c:pt idx="0">
                  <c:v>EPS Gandia</c:v>
                </c:pt>
              </c:strCache>
            </c:strRef>
          </c:tx>
          <c:spPr>
            <a:ln w="158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'Històric centres'!$C$2:$R$2</c15:sqref>
                  </c15:fullRef>
                </c:ext>
              </c:extLst>
              <c:f>'Històric centres'!$C$2:$Q$2</c:f>
              <c:numCache>
                <c:formatCode>General</c:formatCod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'Històric centres'!$C$12:$R$12</c15:sqref>
                  </c15:fullRef>
                </c:ext>
              </c:extLst>
              <c:f>'Històric centres'!$C$12:$Q$12</c:f>
              <c:numCache>
                <c:formatCode>0.0%</c:formatCode>
                <c:ptCount val="15"/>
                <c:pt idx="0">
                  <c:v>0.13600000000000001</c:v>
                </c:pt>
                <c:pt idx="1">
                  <c:v>0.13500000000000001</c:v>
                </c:pt>
                <c:pt idx="2">
                  <c:v>9.8000000000000004E-2</c:v>
                </c:pt>
                <c:pt idx="3">
                  <c:v>0.08</c:v>
                </c:pt>
                <c:pt idx="4">
                  <c:v>9.2999999999999999E-2</c:v>
                </c:pt>
                <c:pt idx="5">
                  <c:v>0.158</c:v>
                </c:pt>
                <c:pt idx="6">
                  <c:v>0.13400000000000001</c:v>
                </c:pt>
                <c:pt idx="7">
                  <c:v>0.16600000000000001</c:v>
                </c:pt>
                <c:pt idx="8">
                  <c:v>0.17199999999999999</c:v>
                </c:pt>
                <c:pt idx="9">
                  <c:v>0.16500000000000001</c:v>
                </c:pt>
                <c:pt idx="10">
                  <c:v>0.127</c:v>
                </c:pt>
                <c:pt idx="11">
                  <c:v>0.153</c:v>
                </c:pt>
                <c:pt idx="12">
                  <c:v>0.1053820977713128</c:v>
                </c:pt>
                <c:pt idx="13">
                  <c:v>9.8281157389945584E-2</c:v>
                </c:pt>
                <c:pt idx="14">
                  <c:v>0.10626454152079845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78D-408B-9D2F-9DD7E98ED02C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001393440"/>
        <c:axId val="1001402560"/>
      </c:lineChart>
      <c:catAx>
        <c:axId val="1001393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001402560"/>
        <c:crosses val="autoZero"/>
        <c:auto val="1"/>
        <c:lblAlgn val="ctr"/>
        <c:lblOffset val="100"/>
        <c:noMultiLvlLbl val="0"/>
      </c:catAx>
      <c:valAx>
        <c:axId val="1001402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0013934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>
        <c:manualLayout>
          <c:layoutTarget val="inner"/>
          <c:xMode val="edge"/>
          <c:yMode val="edge"/>
          <c:x val="0.10418991193975316"/>
          <c:y val="0.23295202682997959"/>
          <c:w val="0.53857877480755978"/>
          <c:h val="0.6404972295129775"/>
        </c:manualLayout>
      </c:layout>
      <c:pieChart>
        <c:varyColors val="1"/>
        <c:ser>
          <c:idx val="0"/>
          <c:order val="0"/>
          <c:tx>
            <c:strRef>
              <c:f>'Per centre (Actual)'!$A$27:$C$27</c:f>
              <c:strCache>
                <c:ptCount val="1"/>
                <c:pt idx="0">
                  <c:v>E.T.S. D'ENG. INFORMÀTICA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95B-4F59-A754-A4E8B4E25DD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95B-4F59-A754-A4E8B4E25DD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95B-4F59-A754-A4E8B4E25DD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895B-4F59-A754-A4E8B4E25DD1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895B-4F59-A754-A4E8B4E25DD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'Per centre (Actual)'!$B$20:$C$22</c:f>
              <c:strCache>
                <c:ptCount val="3"/>
                <c:pt idx="0">
                  <c:v>CASTELLÀ</c:v>
                </c:pt>
                <c:pt idx="1">
                  <c:v>ANGLÈS</c:v>
                </c:pt>
                <c:pt idx="2">
                  <c:v>VALENCIÀ</c:v>
                </c:pt>
              </c:strCache>
            </c:strRef>
          </c:cat>
          <c:val>
            <c:numRef>
              <c:f>'Per centre (Actual)'!$F$28:$F$30</c:f>
              <c:numCache>
                <c:formatCode>0.0%</c:formatCode>
                <c:ptCount val="3"/>
                <c:pt idx="0">
                  <c:v>0.79446795383366964</c:v>
                </c:pt>
                <c:pt idx="1">
                  <c:v>0.11982523321239597</c:v>
                </c:pt>
                <c:pt idx="2">
                  <c:v>8.5706812953934258E-2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895B-4F59-A754-A4E8B4E25DD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66245257964290361"/>
          <c:y val="0.24691054243219593"/>
          <c:w val="0.3057518716787358"/>
          <c:h val="0.475311679790026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cap="all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0" i="0" u="none" strike="noStrike" kern="1200" cap="all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Escola Tècnica Superior </a:t>
            </a:r>
            <a:r>
              <a:rPr lang="en-US" sz="1200" b="1" i="0" u="none" strike="noStrike" kern="1200" cap="all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d'ENG. INFORMÀTICA </a:t>
            </a:r>
            <a:r>
              <a:rPr lang="en-US" sz="1200" cap="all" baseline="0"/>
              <a:t>(tit. de graus)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cap="all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'Històric centres'!$B$13</c:f>
              <c:strCache>
                <c:ptCount val="1"/>
                <c:pt idx="0">
                  <c:v>ETSINF</c:v>
                </c:pt>
              </c:strCache>
            </c:strRef>
          </c:tx>
          <c:spPr>
            <a:ln w="158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'Històric centres'!$C$2:$R$2</c15:sqref>
                  </c15:fullRef>
                </c:ext>
              </c:extLst>
              <c:f>'Històric centres'!$C$2:$Q$2</c:f>
              <c:numCache>
                <c:formatCode>General</c:formatCod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'Històric centres'!$C$13:$R$13</c15:sqref>
                  </c15:fullRef>
                </c:ext>
              </c:extLst>
              <c:f>'Històric centres'!$C$13:$Q$13</c:f>
              <c:numCache>
                <c:formatCode>0.0%</c:formatCode>
                <c:ptCount val="15"/>
                <c:pt idx="0">
                  <c:v>0.252</c:v>
                </c:pt>
                <c:pt idx="1">
                  <c:v>0.2</c:v>
                </c:pt>
                <c:pt idx="2">
                  <c:v>0.17599999999999999</c:v>
                </c:pt>
                <c:pt idx="3">
                  <c:v>0.129</c:v>
                </c:pt>
                <c:pt idx="4">
                  <c:v>0.13</c:v>
                </c:pt>
                <c:pt idx="5">
                  <c:v>0.13800000000000001</c:v>
                </c:pt>
                <c:pt idx="6">
                  <c:v>0.124</c:v>
                </c:pt>
                <c:pt idx="7">
                  <c:v>0.129</c:v>
                </c:pt>
                <c:pt idx="8">
                  <c:v>0.122</c:v>
                </c:pt>
                <c:pt idx="9">
                  <c:v>0.112</c:v>
                </c:pt>
                <c:pt idx="10">
                  <c:v>0.105</c:v>
                </c:pt>
                <c:pt idx="11">
                  <c:v>9.8000000000000004E-2</c:v>
                </c:pt>
                <c:pt idx="12">
                  <c:v>0.10321593738882959</c:v>
                </c:pt>
                <c:pt idx="13">
                  <c:v>8.7460077323919985E-2</c:v>
                </c:pt>
                <c:pt idx="14">
                  <c:v>8.5706812953934258E-2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8C7-4070-AFB2-88899476817F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001393440"/>
        <c:axId val="1001402560"/>
      </c:lineChart>
      <c:catAx>
        <c:axId val="1001393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001402560"/>
        <c:crosses val="autoZero"/>
        <c:auto val="1"/>
        <c:lblAlgn val="ctr"/>
        <c:lblOffset val="100"/>
        <c:noMultiLvlLbl val="0"/>
      </c:catAx>
      <c:valAx>
        <c:axId val="1001402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0013934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cap="all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0" i="0" u="none" strike="noStrike" kern="1200" cap="all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Escola Tècnica Superior </a:t>
            </a:r>
            <a:r>
              <a:rPr lang="en-US" sz="1200" b="1" i="0" u="none" strike="noStrike" kern="1200" cap="all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d'ENG. AGRONÒMICA I DEL MEDI NATURAL </a:t>
            </a:r>
            <a:r>
              <a:rPr lang="en-US" sz="1200" cap="all" baseline="0"/>
              <a:t>(tit. de graus)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cap="all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'Històric centres'!$B$14</c:f>
              <c:strCache>
                <c:ptCount val="1"/>
                <c:pt idx="0">
                  <c:v>Agronòmica</c:v>
                </c:pt>
              </c:strCache>
            </c:strRef>
          </c:tx>
          <c:spPr>
            <a:ln w="158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'Històric centres'!$C$2:$R$2</c15:sqref>
                  </c15:fullRef>
                </c:ext>
              </c:extLst>
              <c:f>'Històric centres'!$C$2:$Q$2</c:f>
              <c:numCache>
                <c:formatCode>General</c:formatCod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'Històric centres'!$C$14:$R$14</c15:sqref>
                  </c15:fullRef>
                </c:ext>
              </c:extLst>
              <c:f>'Històric centres'!$C$14:$Q$14</c:f>
              <c:numCache>
                <c:formatCode>0.0%</c:formatCode>
                <c:ptCount val="15"/>
                <c:pt idx="0">
                  <c:v>8.1000000000000003E-2</c:v>
                </c:pt>
                <c:pt idx="1">
                  <c:v>5.8000000000000003E-2</c:v>
                </c:pt>
                <c:pt idx="2">
                  <c:v>4.1000000000000002E-2</c:v>
                </c:pt>
                <c:pt idx="3">
                  <c:v>0.02</c:v>
                </c:pt>
                <c:pt idx="4">
                  <c:v>4.4999999999999998E-2</c:v>
                </c:pt>
                <c:pt idx="5">
                  <c:v>8.3000000000000004E-2</c:v>
                </c:pt>
                <c:pt idx="6">
                  <c:v>5.0999999999999997E-2</c:v>
                </c:pt>
                <c:pt idx="7">
                  <c:v>6.3E-2</c:v>
                </c:pt>
                <c:pt idx="8">
                  <c:v>0.08</c:v>
                </c:pt>
                <c:pt idx="9">
                  <c:v>5.8999999999999997E-2</c:v>
                </c:pt>
                <c:pt idx="10">
                  <c:v>5.7000000000000002E-2</c:v>
                </c:pt>
                <c:pt idx="11">
                  <c:v>7.0999999999999994E-2</c:v>
                </c:pt>
                <c:pt idx="12">
                  <c:v>6.6460725717995203E-2</c:v>
                </c:pt>
                <c:pt idx="13">
                  <c:v>7.2467163809223425E-2</c:v>
                </c:pt>
                <c:pt idx="14">
                  <c:v>7.3613218976474035E-2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9FF-4C3A-8916-140133C55AA2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001393440"/>
        <c:axId val="1001402560"/>
      </c:lineChart>
      <c:catAx>
        <c:axId val="1001393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001402560"/>
        <c:crosses val="autoZero"/>
        <c:auto val="1"/>
        <c:lblAlgn val="ctr"/>
        <c:lblOffset val="100"/>
        <c:noMultiLvlLbl val="0"/>
      </c:catAx>
      <c:valAx>
        <c:axId val="1001402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0013934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cap="all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0" i="0" u="none" strike="noStrike" kern="1200" cap="all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Escola Tècnica Superior </a:t>
            </a:r>
            <a:r>
              <a:rPr lang="en-US" sz="1200" b="1" i="0" u="none" strike="noStrike" kern="1200" cap="all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d'ENG. DE TELECOMUNICACIÓ </a:t>
            </a:r>
            <a:r>
              <a:rPr lang="en-US" sz="1200" cap="all" baseline="0"/>
              <a:t>(tit. de graus)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cap="all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'Històric centres'!$B$15</c:f>
              <c:strCache>
                <c:ptCount val="1"/>
                <c:pt idx="0">
                  <c:v>ETS Teleco</c:v>
                </c:pt>
              </c:strCache>
            </c:strRef>
          </c:tx>
          <c:spPr>
            <a:ln w="158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'Històric centres'!$C$2:$R$2</c15:sqref>
                  </c15:fullRef>
                </c:ext>
              </c:extLst>
              <c:f>'Històric centres'!$C$2:$Q$2</c:f>
              <c:numCache>
                <c:formatCode>General</c:formatCod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'Històric centres'!$C$15:$R$15</c15:sqref>
                  </c15:fullRef>
                </c:ext>
              </c:extLst>
              <c:f>'Històric centres'!$C$15:$Q$15</c:f>
              <c:numCache>
                <c:formatCode>0.0%</c:formatCode>
                <c:ptCount val="15"/>
                <c:pt idx="0">
                  <c:v>0</c:v>
                </c:pt>
                <c:pt idx="1">
                  <c:v>1.3999999999999999E-2</c:v>
                </c:pt>
                <c:pt idx="2">
                  <c:v>2.2000000000000002E-2</c:v>
                </c:pt>
                <c:pt idx="3">
                  <c:v>2.1000000000000001E-2</c:v>
                </c:pt>
                <c:pt idx="4">
                  <c:v>1.6E-2</c:v>
                </c:pt>
                <c:pt idx="5">
                  <c:v>5.0000000000000001E-3</c:v>
                </c:pt>
                <c:pt idx="6">
                  <c:v>2.1000000000000001E-2</c:v>
                </c:pt>
                <c:pt idx="7">
                  <c:v>0</c:v>
                </c:pt>
                <c:pt idx="8">
                  <c:v>6.0000000000000001E-3</c:v>
                </c:pt>
                <c:pt idx="9">
                  <c:v>3.0000000000000001E-3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3.1669865642994241E-3</c:v>
                </c:pt>
                <c:pt idx="1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70-4FE5-8B52-3DD9762D8FD1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001393440"/>
        <c:axId val="1001402560"/>
      </c:lineChart>
      <c:catAx>
        <c:axId val="1001393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001402560"/>
        <c:crosses val="autoZero"/>
        <c:auto val="1"/>
        <c:lblAlgn val="ctr"/>
        <c:lblOffset val="100"/>
        <c:noMultiLvlLbl val="0"/>
      </c:catAx>
      <c:valAx>
        <c:axId val="1001402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0013934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all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u="none" strike="noStrike" kern="1200" cap="all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TOTAL UPV </a:t>
            </a:r>
            <a:r>
              <a:rPr lang="en-US" sz="1400" cap="all" baseline="0"/>
              <a:t>(tit. de graus)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all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'Històric centres'!$B$16</c:f>
              <c:strCache>
                <c:ptCount val="1"/>
                <c:pt idx="0">
                  <c:v>TOTAL</c:v>
                </c:pt>
              </c:strCache>
            </c:strRef>
          </c:tx>
          <c:spPr>
            <a:ln w="158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'Històric centres'!$C$2:$R$2</c15:sqref>
                  </c15:fullRef>
                </c:ext>
              </c:extLst>
              <c:f>'Històric centres'!$C$2:$Q$2</c:f>
              <c:numCache>
                <c:formatCode>General</c:formatCod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'Històric centres'!$C$16:$R$16</c15:sqref>
                  </c15:fullRef>
                </c:ext>
              </c:extLst>
              <c:f>'Històric centres'!$C$16:$Q$16</c:f>
              <c:numCache>
                <c:formatCode>0.0%</c:formatCode>
                <c:ptCount val="15"/>
                <c:pt idx="0">
                  <c:v>9.0800000000000006E-2</c:v>
                </c:pt>
                <c:pt idx="1">
                  <c:v>8.1300000000000011E-2</c:v>
                </c:pt>
                <c:pt idx="2">
                  <c:v>6.8000000000000005E-2</c:v>
                </c:pt>
                <c:pt idx="3">
                  <c:v>5.6399999999999999E-2</c:v>
                </c:pt>
                <c:pt idx="4">
                  <c:v>5.45E-2</c:v>
                </c:pt>
                <c:pt idx="5">
                  <c:v>7.3599999999999999E-2</c:v>
                </c:pt>
                <c:pt idx="6">
                  <c:v>7.4099999999999999E-2</c:v>
                </c:pt>
                <c:pt idx="7">
                  <c:v>8.5555713313164639E-2</c:v>
                </c:pt>
                <c:pt idx="8">
                  <c:v>8.77E-2</c:v>
                </c:pt>
                <c:pt idx="9">
                  <c:v>7.8643784130313366E-2</c:v>
                </c:pt>
                <c:pt idx="10">
                  <c:v>7.6587534299139171E-2</c:v>
                </c:pt>
                <c:pt idx="11">
                  <c:v>7.9838089274849602E-2</c:v>
                </c:pt>
                <c:pt idx="12">
                  <c:v>7.934641798725843E-2</c:v>
                </c:pt>
                <c:pt idx="13">
                  <c:v>7.5585810993555796E-2</c:v>
                </c:pt>
                <c:pt idx="14">
                  <c:v>7.0887514735437238E-2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9C-4313-9215-C6B2CBC184DA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001393440"/>
        <c:axId val="1001402560"/>
      </c:lineChart>
      <c:catAx>
        <c:axId val="1001393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001402560"/>
        <c:crosses val="autoZero"/>
        <c:auto val="1"/>
        <c:lblAlgn val="ctr"/>
        <c:lblOffset val="100"/>
        <c:noMultiLvlLbl val="0"/>
      </c:catAx>
      <c:valAx>
        <c:axId val="1001402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0013934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a-ES" sz="1200"/>
              <a:t>Percentatge d'oferta de docència</a:t>
            </a:r>
            <a:r>
              <a:rPr lang="ca-ES" sz="1200" baseline="0"/>
              <a:t> en valencià al curs 24-25 (únicament en tit. de graus) </a:t>
            </a:r>
            <a:endParaRPr lang="ca-ES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'Històric centres'!$A$3:$A$16</c:f>
              <c:strCache>
                <c:ptCount val="14"/>
                <c:pt idx="0">
                  <c:v>ETSA</c:v>
                </c:pt>
                <c:pt idx="1">
                  <c:v>ETSCCP</c:v>
                </c:pt>
                <c:pt idx="2">
                  <c:v>ETSEInd</c:v>
                </c:pt>
                <c:pt idx="3">
                  <c:v>ETSEADI</c:v>
                </c:pt>
                <c:pt idx="4">
                  <c:v>ETSEGCT</c:v>
                </c:pt>
                <c:pt idx="5">
                  <c:v>ETSEE</c:v>
                </c:pt>
                <c:pt idx="6">
                  <c:v>EPSA</c:v>
                </c:pt>
                <c:pt idx="7">
                  <c:v>F.BBAA</c:v>
                </c:pt>
                <c:pt idx="8">
                  <c:v>F. ADE</c:v>
                </c:pt>
                <c:pt idx="9">
                  <c:v>EPSG</c:v>
                </c:pt>
                <c:pt idx="10">
                  <c:v>ETSIEInf</c:v>
                </c:pt>
                <c:pt idx="11">
                  <c:v>ETSEAMN</c:v>
                </c:pt>
                <c:pt idx="12">
                  <c:v>ETSET</c:v>
                </c:pt>
                <c:pt idx="13">
                  <c:v>TOTAL</c:v>
                </c:pt>
              </c:strCache>
            </c:strRef>
          </c:cat>
          <c:val>
            <c:numRef>
              <c:f>'Històric centres'!$Q$3:$Q$16</c:f>
              <c:numCache>
                <c:formatCode>0.0%</c:formatCode>
                <c:ptCount val="14"/>
                <c:pt idx="0">
                  <c:v>0.14886129046426846</c:v>
                </c:pt>
                <c:pt idx="1">
                  <c:v>0</c:v>
                </c:pt>
                <c:pt idx="2">
                  <c:v>8.2178707585304073E-2</c:v>
                </c:pt>
                <c:pt idx="3">
                  <c:v>4.3003400824534736E-2</c:v>
                </c:pt>
                <c:pt idx="4">
                  <c:v>0</c:v>
                </c:pt>
                <c:pt idx="5">
                  <c:v>2.6376058258922825E-2</c:v>
                </c:pt>
                <c:pt idx="6">
                  <c:v>5.5590885002649706E-2</c:v>
                </c:pt>
                <c:pt idx="7">
                  <c:v>5.6492373598659551E-2</c:v>
                </c:pt>
                <c:pt idx="8">
                  <c:v>7.4670078103959064E-2</c:v>
                </c:pt>
                <c:pt idx="9">
                  <c:v>0.10626454152079845</c:v>
                </c:pt>
                <c:pt idx="10">
                  <c:v>8.5706812953934258E-2</c:v>
                </c:pt>
                <c:pt idx="11">
                  <c:v>7.3613218976474035E-2</c:v>
                </c:pt>
                <c:pt idx="12">
                  <c:v>0</c:v>
                </c:pt>
                <c:pt idx="13">
                  <c:v>7.0887514735437238E-2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36-4E36-BFAE-160D8C418A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00714975"/>
        <c:axId val="1500715455"/>
      </c:barChart>
      <c:catAx>
        <c:axId val="15007149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500715455"/>
        <c:crosses val="autoZero"/>
        <c:auto val="1"/>
        <c:lblAlgn val="ctr"/>
        <c:lblOffset val="100"/>
        <c:noMultiLvlLbl val="0"/>
      </c:catAx>
      <c:valAx>
        <c:axId val="15007154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50071497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>
        <c:manualLayout>
          <c:layoutTarget val="inner"/>
          <c:xMode val="edge"/>
          <c:yMode val="edge"/>
          <c:x val="0.10418991193975316"/>
          <c:y val="0.23295202682997959"/>
          <c:w val="0.53857877480755978"/>
          <c:h val="0.6404972295129775"/>
        </c:manualLayout>
      </c:layout>
      <c:pieChart>
        <c:varyColors val="1"/>
        <c:ser>
          <c:idx val="0"/>
          <c:order val="0"/>
          <c:tx>
            <c:strRef>
              <c:f>'Per centre (Actual)'!$A$31:$C$31</c:f>
              <c:strCache>
                <c:ptCount val="1"/>
                <c:pt idx="0">
                  <c:v>E.T.S.E. AGRONÒMICA I DEL MEDI NATURAL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3A6-4A5F-A8CC-2B7CEB047AF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3A6-4A5F-A8CC-2B7CEB047AF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3A6-4A5F-A8CC-2B7CEB047AF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3A6-4A5F-A8CC-2B7CEB047AF8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63A6-4A5F-A8CC-2B7CEB047AF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'Per centre (Actual)'!$B$20:$C$22</c:f>
              <c:strCache>
                <c:ptCount val="3"/>
                <c:pt idx="0">
                  <c:v>CASTELLÀ</c:v>
                </c:pt>
                <c:pt idx="1">
                  <c:v>ANGLÈS</c:v>
                </c:pt>
                <c:pt idx="2">
                  <c:v>VALENCIÀ</c:v>
                </c:pt>
              </c:strCache>
            </c:strRef>
          </c:cat>
          <c:val>
            <c:numRef>
              <c:f>'Per centre (Actual)'!$F$32:$F$34</c:f>
              <c:numCache>
                <c:formatCode>0.0%</c:formatCode>
                <c:ptCount val="3"/>
                <c:pt idx="0">
                  <c:v>0.8654265857829524</c:v>
                </c:pt>
                <c:pt idx="1">
                  <c:v>6.096456890933822E-2</c:v>
                </c:pt>
                <c:pt idx="2">
                  <c:v>7.3613218976474035E-2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63A6-4A5F-A8CC-2B7CEB047AF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66245257964290361"/>
          <c:y val="0.24691054243219593"/>
          <c:w val="0.3057518716787358"/>
          <c:h val="0.475311679790026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>
        <c:manualLayout>
          <c:layoutTarget val="inner"/>
          <c:xMode val="edge"/>
          <c:yMode val="edge"/>
          <c:x val="0.10418991193975316"/>
          <c:y val="0.23295202682997959"/>
          <c:w val="0.53857877480755978"/>
          <c:h val="0.6404972295129775"/>
        </c:manualLayout>
      </c:layout>
      <c:pieChart>
        <c:varyColors val="1"/>
        <c:ser>
          <c:idx val="0"/>
          <c:order val="0"/>
          <c:tx>
            <c:strRef>
              <c:f>'Per centre (Actual)'!$A$35:$C$35</c:f>
              <c:strCache>
                <c:ptCount val="1"/>
                <c:pt idx="0">
                  <c:v>E.T.S.E. CAMINS, CANALS I PORTS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9C6-4B19-927C-C1069798D77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9C6-4B19-927C-C1069798D77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9C6-4B19-927C-C1069798D775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39C6-4B19-927C-C1069798D775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39C6-4B19-927C-C1069798D77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'Per centre (Actual)'!$B$20:$C$21</c:f>
              <c:strCache>
                <c:ptCount val="2"/>
                <c:pt idx="0">
                  <c:v>CASTELLÀ</c:v>
                </c:pt>
                <c:pt idx="1">
                  <c:v>ANGLÈS</c:v>
                </c:pt>
              </c:strCache>
            </c:strRef>
          </c:cat>
          <c:val>
            <c:numRef>
              <c:f>'Per centre (Actual)'!$F$36:$F$37</c:f>
              <c:numCache>
                <c:formatCode>0.0%</c:formatCode>
                <c:ptCount val="2"/>
                <c:pt idx="0">
                  <c:v>0.95919121203859237</c:v>
                </c:pt>
                <c:pt idx="1">
                  <c:v>4.080878796140755E-2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39C6-4B19-927C-C1069798D77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66245257964290361"/>
          <c:y val="0.24691054243219593"/>
          <c:w val="0.3057518716787358"/>
          <c:h val="0.475311679790026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0.xml"/><Relationship Id="rId13" Type="http://schemas.openxmlformats.org/officeDocument/2006/relationships/chart" Target="../charts/chart15.xml"/><Relationship Id="rId3" Type="http://schemas.openxmlformats.org/officeDocument/2006/relationships/chart" Target="../charts/chart5.xml"/><Relationship Id="rId7" Type="http://schemas.openxmlformats.org/officeDocument/2006/relationships/chart" Target="../charts/chart9.xml"/><Relationship Id="rId12" Type="http://schemas.openxmlformats.org/officeDocument/2006/relationships/chart" Target="../charts/chart14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6" Type="http://schemas.openxmlformats.org/officeDocument/2006/relationships/chart" Target="../charts/chart8.xml"/><Relationship Id="rId11" Type="http://schemas.openxmlformats.org/officeDocument/2006/relationships/chart" Target="../charts/chart13.xml"/><Relationship Id="rId5" Type="http://schemas.openxmlformats.org/officeDocument/2006/relationships/chart" Target="../charts/chart7.xml"/><Relationship Id="rId10" Type="http://schemas.openxmlformats.org/officeDocument/2006/relationships/chart" Target="../charts/chart12.xml"/><Relationship Id="rId4" Type="http://schemas.openxmlformats.org/officeDocument/2006/relationships/chart" Target="../charts/chart6.xml"/><Relationship Id="rId9" Type="http://schemas.openxmlformats.org/officeDocument/2006/relationships/chart" Target="../charts/chart11.xml"/></Relationships>
</file>

<file path=xl/drawings/_rels/drawing3.xml.rels><?xml version="1.0" encoding="UTF-8" standalone="yes"?>
<Relationships xmlns="http://schemas.openxmlformats.org/package/2006/relationships"><Relationship Id="rId13" Type="http://schemas.openxmlformats.org/officeDocument/2006/relationships/chart" Target="../charts/chart28.xml"/><Relationship Id="rId18" Type="http://schemas.openxmlformats.org/officeDocument/2006/relationships/chart" Target="../charts/chart33.xml"/><Relationship Id="rId26" Type="http://schemas.openxmlformats.org/officeDocument/2006/relationships/chart" Target="../charts/chart41.xml"/><Relationship Id="rId39" Type="http://schemas.openxmlformats.org/officeDocument/2006/relationships/chart" Target="../charts/chart54.xml"/><Relationship Id="rId21" Type="http://schemas.openxmlformats.org/officeDocument/2006/relationships/chart" Target="../charts/chart36.xml"/><Relationship Id="rId34" Type="http://schemas.openxmlformats.org/officeDocument/2006/relationships/chart" Target="../charts/chart49.xml"/><Relationship Id="rId42" Type="http://schemas.openxmlformats.org/officeDocument/2006/relationships/chart" Target="../charts/chart57.xml"/><Relationship Id="rId7" Type="http://schemas.openxmlformats.org/officeDocument/2006/relationships/chart" Target="../charts/chart22.xml"/><Relationship Id="rId2" Type="http://schemas.openxmlformats.org/officeDocument/2006/relationships/chart" Target="../charts/chart17.xml"/><Relationship Id="rId16" Type="http://schemas.openxmlformats.org/officeDocument/2006/relationships/chart" Target="../charts/chart31.xml"/><Relationship Id="rId20" Type="http://schemas.openxmlformats.org/officeDocument/2006/relationships/chart" Target="../charts/chart35.xml"/><Relationship Id="rId29" Type="http://schemas.openxmlformats.org/officeDocument/2006/relationships/chart" Target="../charts/chart44.xml"/><Relationship Id="rId41" Type="http://schemas.openxmlformats.org/officeDocument/2006/relationships/chart" Target="../charts/chart56.xml"/><Relationship Id="rId1" Type="http://schemas.openxmlformats.org/officeDocument/2006/relationships/chart" Target="../charts/chart16.xml"/><Relationship Id="rId6" Type="http://schemas.openxmlformats.org/officeDocument/2006/relationships/chart" Target="../charts/chart21.xml"/><Relationship Id="rId11" Type="http://schemas.openxmlformats.org/officeDocument/2006/relationships/chart" Target="../charts/chart26.xml"/><Relationship Id="rId24" Type="http://schemas.openxmlformats.org/officeDocument/2006/relationships/chart" Target="../charts/chart39.xml"/><Relationship Id="rId32" Type="http://schemas.openxmlformats.org/officeDocument/2006/relationships/chart" Target="../charts/chart47.xml"/><Relationship Id="rId37" Type="http://schemas.openxmlformats.org/officeDocument/2006/relationships/chart" Target="../charts/chart52.xml"/><Relationship Id="rId40" Type="http://schemas.openxmlformats.org/officeDocument/2006/relationships/chart" Target="../charts/chart55.xml"/><Relationship Id="rId5" Type="http://schemas.openxmlformats.org/officeDocument/2006/relationships/chart" Target="../charts/chart20.xml"/><Relationship Id="rId15" Type="http://schemas.openxmlformats.org/officeDocument/2006/relationships/chart" Target="../charts/chart30.xml"/><Relationship Id="rId23" Type="http://schemas.openxmlformats.org/officeDocument/2006/relationships/chart" Target="../charts/chart38.xml"/><Relationship Id="rId28" Type="http://schemas.openxmlformats.org/officeDocument/2006/relationships/chart" Target="../charts/chart43.xml"/><Relationship Id="rId36" Type="http://schemas.openxmlformats.org/officeDocument/2006/relationships/chart" Target="../charts/chart51.xml"/><Relationship Id="rId10" Type="http://schemas.openxmlformats.org/officeDocument/2006/relationships/chart" Target="../charts/chart25.xml"/><Relationship Id="rId19" Type="http://schemas.openxmlformats.org/officeDocument/2006/relationships/chart" Target="../charts/chart34.xml"/><Relationship Id="rId31" Type="http://schemas.openxmlformats.org/officeDocument/2006/relationships/chart" Target="../charts/chart46.xml"/><Relationship Id="rId44" Type="http://schemas.openxmlformats.org/officeDocument/2006/relationships/chart" Target="../charts/chart59.xml"/><Relationship Id="rId4" Type="http://schemas.openxmlformats.org/officeDocument/2006/relationships/chart" Target="../charts/chart19.xml"/><Relationship Id="rId9" Type="http://schemas.openxmlformats.org/officeDocument/2006/relationships/chart" Target="../charts/chart24.xml"/><Relationship Id="rId14" Type="http://schemas.openxmlformats.org/officeDocument/2006/relationships/chart" Target="../charts/chart29.xml"/><Relationship Id="rId22" Type="http://schemas.openxmlformats.org/officeDocument/2006/relationships/chart" Target="../charts/chart37.xml"/><Relationship Id="rId27" Type="http://schemas.openxmlformats.org/officeDocument/2006/relationships/chart" Target="../charts/chart42.xml"/><Relationship Id="rId30" Type="http://schemas.openxmlformats.org/officeDocument/2006/relationships/chart" Target="../charts/chart45.xml"/><Relationship Id="rId35" Type="http://schemas.openxmlformats.org/officeDocument/2006/relationships/chart" Target="../charts/chart50.xml"/><Relationship Id="rId43" Type="http://schemas.openxmlformats.org/officeDocument/2006/relationships/chart" Target="../charts/chart58.xml"/><Relationship Id="rId8" Type="http://schemas.openxmlformats.org/officeDocument/2006/relationships/chart" Target="../charts/chart23.xml"/><Relationship Id="rId3" Type="http://schemas.openxmlformats.org/officeDocument/2006/relationships/chart" Target="../charts/chart18.xml"/><Relationship Id="rId12" Type="http://schemas.openxmlformats.org/officeDocument/2006/relationships/chart" Target="../charts/chart27.xml"/><Relationship Id="rId17" Type="http://schemas.openxmlformats.org/officeDocument/2006/relationships/chart" Target="../charts/chart32.xml"/><Relationship Id="rId25" Type="http://schemas.openxmlformats.org/officeDocument/2006/relationships/chart" Target="../charts/chart40.xml"/><Relationship Id="rId33" Type="http://schemas.openxmlformats.org/officeDocument/2006/relationships/chart" Target="../charts/chart48.xml"/><Relationship Id="rId38" Type="http://schemas.openxmlformats.org/officeDocument/2006/relationships/chart" Target="../charts/chart53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7.xml"/><Relationship Id="rId13" Type="http://schemas.openxmlformats.org/officeDocument/2006/relationships/chart" Target="../charts/chart72.xml"/><Relationship Id="rId3" Type="http://schemas.openxmlformats.org/officeDocument/2006/relationships/chart" Target="../charts/chart62.xml"/><Relationship Id="rId7" Type="http://schemas.openxmlformats.org/officeDocument/2006/relationships/chart" Target="../charts/chart66.xml"/><Relationship Id="rId12" Type="http://schemas.openxmlformats.org/officeDocument/2006/relationships/chart" Target="../charts/chart71.xml"/><Relationship Id="rId2" Type="http://schemas.openxmlformats.org/officeDocument/2006/relationships/chart" Target="../charts/chart61.xml"/><Relationship Id="rId1" Type="http://schemas.openxmlformats.org/officeDocument/2006/relationships/chart" Target="../charts/chart60.xml"/><Relationship Id="rId6" Type="http://schemas.openxmlformats.org/officeDocument/2006/relationships/chart" Target="../charts/chart65.xml"/><Relationship Id="rId11" Type="http://schemas.openxmlformats.org/officeDocument/2006/relationships/chart" Target="../charts/chart70.xml"/><Relationship Id="rId5" Type="http://schemas.openxmlformats.org/officeDocument/2006/relationships/chart" Target="../charts/chart64.xml"/><Relationship Id="rId15" Type="http://schemas.openxmlformats.org/officeDocument/2006/relationships/chart" Target="../charts/chart74.xml"/><Relationship Id="rId10" Type="http://schemas.openxmlformats.org/officeDocument/2006/relationships/chart" Target="../charts/chart69.xml"/><Relationship Id="rId4" Type="http://schemas.openxmlformats.org/officeDocument/2006/relationships/chart" Target="../charts/chart63.xml"/><Relationship Id="rId9" Type="http://schemas.openxmlformats.org/officeDocument/2006/relationships/chart" Target="../charts/chart68.xml"/><Relationship Id="rId14" Type="http://schemas.openxmlformats.org/officeDocument/2006/relationships/chart" Target="../charts/chart7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23812</xdr:colOff>
      <xdr:row>9</xdr:row>
      <xdr:rowOff>133350</xdr:rowOff>
    </xdr:from>
    <xdr:to>
      <xdr:col>16</xdr:col>
      <xdr:colOff>304800</xdr:colOff>
      <xdr:row>26</xdr:row>
      <xdr:rowOff>123825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E33F1DBB-2550-26ED-EF8A-F6FAA8FF1EE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23812</xdr:colOff>
      <xdr:row>27</xdr:row>
      <xdr:rowOff>9525</xdr:rowOff>
    </xdr:from>
    <xdr:to>
      <xdr:col>16</xdr:col>
      <xdr:colOff>590550</xdr:colOff>
      <xdr:row>44</xdr:row>
      <xdr:rowOff>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522B5BA3-7395-831F-8AFA-0CD91DC1112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190500</xdr:colOff>
      <xdr:row>1</xdr:row>
      <xdr:rowOff>38100</xdr:rowOff>
    </xdr:from>
    <xdr:to>
      <xdr:col>11</xdr:col>
      <xdr:colOff>285750</xdr:colOff>
      <xdr:row>13</xdr:row>
      <xdr:rowOff>152400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E77A6190-E988-3381-AB52-FCF1A6C523C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0</xdr:colOff>
      <xdr:row>14</xdr:row>
      <xdr:rowOff>0</xdr:rowOff>
    </xdr:from>
    <xdr:to>
      <xdr:col>12</xdr:col>
      <xdr:colOff>95250</xdr:colOff>
      <xdr:row>30</xdr:row>
      <xdr:rowOff>28575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6A50985E-9558-4FEB-A62D-CB5BB6B622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0</xdr:colOff>
      <xdr:row>30</xdr:row>
      <xdr:rowOff>0</xdr:rowOff>
    </xdr:from>
    <xdr:to>
      <xdr:col>12</xdr:col>
      <xdr:colOff>95250</xdr:colOff>
      <xdr:row>46</xdr:row>
      <xdr:rowOff>28575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8ADD339C-34C0-4B1E-ABEC-15D3A8D54F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0</xdr:colOff>
      <xdr:row>46</xdr:row>
      <xdr:rowOff>0</xdr:rowOff>
    </xdr:from>
    <xdr:to>
      <xdr:col>12</xdr:col>
      <xdr:colOff>95250</xdr:colOff>
      <xdr:row>62</xdr:row>
      <xdr:rowOff>28575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AE563B88-212F-4CF3-85B2-D7106A91435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0</xdr:colOff>
      <xdr:row>62</xdr:row>
      <xdr:rowOff>0</xdr:rowOff>
    </xdr:from>
    <xdr:to>
      <xdr:col>12</xdr:col>
      <xdr:colOff>95250</xdr:colOff>
      <xdr:row>78</xdr:row>
      <xdr:rowOff>28575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D5497387-7B18-431F-B1FF-4CA0A2C5AC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</xdr:col>
      <xdr:colOff>0</xdr:colOff>
      <xdr:row>14</xdr:row>
      <xdr:rowOff>0</xdr:rowOff>
    </xdr:from>
    <xdr:to>
      <xdr:col>17</xdr:col>
      <xdr:colOff>95250</xdr:colOff>
      <xdr:row>30</xdr:row>
      <xdr:rowOff>28575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9E3EC62A-2D10-4409-A2F8-16C0FFC27D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12</xdr:col>
      <xdr:colOff>0</xdr:colOff>
      <xdr:row>30</xdr:row>
      <xdr:rowOff>0</xdr:rowOff>
    </xdr:from>
    <xdr:to>
      <xdr:col>17</xdr:col>
      <xdr:colOff>95250</xdr:colOff>
      <xdr:row>46</xdr:row>
      <xdr:rowOff>28575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06AB713E-8009-4C17-B641-38C8C5E386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</xdr:col>
      <xdr:colOff>0</xdr:colOff>
      <xdr:row>46</xdr:row>
      <xdr:rowOff>0</xdr:rowOff>
    </xdr:from>
    <xdr:to>
      <xdr:col>17</xdr:col>
      <xdr:colOff>95250</xdr:colOff>
      <xdr:row>62</xdr:row>
      <xdr:rowOff>28575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15BDBDB3-9BCD-449E-9DFB-1453B8EAB6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12</xdr:col>
      <xdr:colOff>0</xdr:colOff>
      <xdr:row>62</xdr:row>
      <xdr:rowOff>0</xdr:rowOff>
    </xdr:from>
    <xdr:to>
      <xdr:col>17</xdr:col>
      <xdr:colOff>95250</xdr:colOff>
      <xdr:row>78</xdr:row>
      <xdr:rowOff>28575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AC9EC540-9FC7-4C71-B43C-AA8EBFCA2D4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12</xdr:col>
      <xdr:colOff>0</xdr:colOff>
      <xdr:row>1</xdr:row>
      <xdr:rowOff>0</xdr:rowOff>
    </xdr:from>
    <xdr:to>
      <xdr:col>17</xdr:col>
      <xdr:colOff>95250</xdr:colOff>
      <xdr:row>13</xdr:row>
      <xdr:rowOff>114300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id="{4C4DD8F3-BF54-43AD-955E-EF96BBE6F7F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17</xdr:col>
      <xdr:colOff>0</xdr:colOff>
      <xdr:row>14</xdr:row>
      <xdr:rowOff>0</xdr:rowOff>
    </xdr:from>
    <xdr:to>
      <xdr:col>22</xdr:col>
      <xdr:colOff>95250</xdr:colOff>
      <xdr:row>30</xdr:row>
      <xdr:rowOff>28575</xdr:rowOff>
    </xdr:to>
    <xdr:graphicFrame macro="">
      <xdr:nvGraphicFramePr>
        <xdr:cNvPr id="13" name="Gráfico 12">
          <a:extLst>
            <a:ext uri="{FF2B5EF4-FFF2-40B4-BE49-F238E27FC236}">
              <a16:creationId xmlns:a16="http://schemas.microsoft.com/office/drawing/2014/main" id="{73EDAA9D-46CA-41C1-824D-E1E1D88BBE0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30</xdr:row>
      <xdr:rowOff>0</xdr:rowOff>
    </xdr:from>
    <xdr:to>
      <xdr:col>22</xdr:col>
      <xdr:colOff>95250</xdr:colOff>
      <xdr:row>46</xdr:row>
      <xdr:rowOff>28575</xdr:rowOff>
    </xdr:to>
    <xdr:graphicFrame macro="">
      <xdr:nvGraphicFramePr>
        <xdr:cNvPr id="14" name="Gráfico 13">
          <a:extLst>
            <a:ext uri="{FF2B5EF4-FFF2-40B4-BE49-F238E27FC236}">
              <a16:creationId xmlns:a16="http://schemas.microsoft.com/office/drawing/2014/main" id="{399307A0-4C14-4044-BEA7-3BCD6B54102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17</xdr:col>
      <xdr:colOff>0</xdr:colOff>
      <xdr:row>46</xdr:row>
      <xdr:rowOff>0</xdr:rowOff>
    </xdr:from>
    <xdr:to>
      <xdr:col>22</xdr:col>
      <xdr:colOff>95250</xdr:colOff>
      <xdr:row>62</xdr:row>
      <xdr:rowOff>28575</xdr:rowOff>
    </xdr:to>
    <xdr:graphicFrame macro="">
      <xdr:nvGraphicFramePr>
        <xdr:cNvPr id="15" name="Gráfico 14">
          <a:extLst>
            <a:ext uri="{FF2B5EF4-FFF2-40B4-BE49-F238E27FC236}">
              <a16:creationId xmlns:a16="http://schemas.microsoft.com/office/drawing/2014/main" id="{828D3EC5-A012-4902-923C-C54054920D6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14287</xdr:colOff>
      <xdr:row>1</xdr:row>
      <xdr:rowOff>0</xdr:rowOff>
    </xdr:from>
    <xdr:to>
      <xdr:col>23</xdr:col>
      <xdr:colOff>595312</xdr:colOff>
      <xdr:row>16</xdr:row>
      <xdr:rowOff>133350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45CD6F55-CCBA-4373-9E67-7B42B79AAFC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19</xdr:col>
      <xdr:colOff>0</xdr:colOff>
      <xdr:row>16</xdr:row>
      <xdr:rowOff>57150</xdr:rowOff>
    </xdr:from>
    <xdr:to>
      <xdr:col>23</xdr:col>
      <xdr:colOff>581025</xdr:colOff>
      <xdr:row>32</xdr:row>
      <xdr:rowOff>19050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41CA2B4B-B8AB-41D1-9FCD-07866EBDF22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19</xdr:col>
      <xdr:colOff>0</xdr:colOff>
      <xdr:row>32</xdr:row>
      <xdr:rowOff>57150</xdr:rowOff>
    </xdr:from>
    <xdr:to>
      <xdr:col>23</xdr:col>
      <xdr:colOff>581025</xdr:colOff>
      <xdr:row>48</xdr:row>
      <xdr:rowOff>19050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AEAFA3F5-771D-4DC8-B0B3-26A550A6829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0</xdr:colOff>
      <xdr:row>48</xdr:row>
      <xdr:rowOff>57150</xdr:rowOff>
    </xdr:from>
    <xdr:to>
      <xdr:col>23</xdr:col>
      <xdr:colOff>581025</xdr:colOff>
      <xdr:row>64</xdr:row>
      <xdr:rowOff>19050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id="{4560DE07-A53B-4F3F-AB1A-7CD1D932E8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19</xdr:col>
      <xdr:colOff>0</xdr:colOff>
      <xdr:row>64</xdr:row>
      <xdr:rowOff>57150</xdr:rowOff>
    </xdr:from>
    <xdr:to>
      <xdr:col>23</xdr:col>
      <xdr:colOff>581025</xdr:colOff>
      <xdr:row>80</xdr:row>
      <xdr:rowOff>19050</xdr:rowOff>
    </xdr:to>
    <xdr:graphicFrame macro="">
      <xdr:nvGraphicFramePr>
        <xdr:cNvPr id="13" name="Gráfico 12">
          <a:extLst>
            <a:ext uri="{FF2B5EF4-FFF2-40B4-BE49-F238E27FC236}">
              <a16:creationId xmlns:a16="http://schemas.microsoft.com/office/drawing/2014/main" id="{EA2B4316-49E3-498A-8261-602F503DC1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19</xdr:col>
      <xdr:colOff>0</xdr:colOff>
      <xdr:row>80</xdr:row>
      <xdr:rowOff>57150</xdr:rowOff>
    </xdr:from>
    <xdr:to>
      <xdr:col>23</xdr:col>
      <xdr:colOff>581025</xdr:colOff>
      <xdr:row>96</xdr:row>
      <xdr:rowOff>19050</xdr:rowOff>
    </xdr:to>
    <xdr:graphicFrame macro="">
      <xdr:nvGraphicFramePr>
        <xdr:cNvPr id="14" name="Gráfico 13">
          <a:extLst>
            <a:ext uri="{FF2B5EF4-FFF2-40B4-BE49-F238E27FC236}">
              <a16:creationId xmlns:a16="http://schemas.microsoft.com/office/drawing/2014/main" id="{FA2396A2-C8F1-4E7F-A075-35DBC3EA11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19</xdr:col>
      <xdr:colOff>0</xdr:colOff>
      <xdr:row>96</xdr:row>
      <xdr:rowOff>57150</xdr:rowOff>
    </xdr:from>
    <xdr:to>
      <xdr:col>23</xdr:col>
      <xdr:colOff>581025</xdr:colOff>
      <xdr:row>112</xdr:row>
      <xdr:rowOff>19050</xdr:rowOff>
    </xdr:to>
    <xdr:graphicFrame macro="">
      <xdr:nvGraphicFramePr>
        <xdr:cNvPr id="15" name="Gráfico 14">
          <a:extLst>
            <a:ext uri="{FF2B5EF4-FFF2-40B4-BE49-F238E27FC236}">
              <a16:creationId xmlns:a16="http://schemas.microsoft.com/office/drawing/2014/main" id="{6A834106-CD6A-4FE1-B8C5-C98A3D9D092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24</xdr:col>
      <xdr:colOff>14287</xdr:colOff>
      <xdr:row>1</xdr:row>
      <xdr:rowOff>0</xdr:rowOff>
    </xdr:from>
    <xdr:to>
      <xdr:col>28</xdr:col>
      <xdr:colOff>595312</xdr:colOff>
      <xdr:row>16</xdr:row>
      <xdr:rowOff>133350</xdr:rowOff>
    </xdr:to>
    <xdr:graphicFrame macro="">
      <xdr:nvGraphicFramePr>
        <xdr:cNvPr id="16" name="Gráfico 15">
          <a:extLst>
            <a:ext uri="{FF2B5EF4-FFF2-40B4-BE49-F238E27FC236}">
              <a16:creationId xmlns:a16="http://schemas.microsoft.com/office/drawing/2014/main" id="{1B3123C6-FB53-4C69-9806-9472223858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</xdr:col>
      <xdr:colOff>9525</xdr:colOff>
      <xdr:row>16</xdr:row>
      <xdr:rowOff>123825</xdr:rowOff>
    </xdr:from>
    <xdr:to>
      <xdr:col>28</xdr:col>
      <xdr:colOff>590550</xdr:colOff>
      <xdr:row>32</xdr:row>
      <xdr:rowOff>85725</xdr:rowOff>
    </xdr:to>
    <xdr:graphicFrame macro="">
      <xdr:nvGraphicFramePr>
        <xdr:cNvPr id="18" name="Gráfico 17">
          <a:extLst>
            <a:ext uri="{FF2B5EF4-FFF2-40B4-BE49-F238E27FC236}">
              <a16:creationId xmlns:a16="http://schemas.microsoft.com/office/drawing/2014/main" id="{49FE02C7-E705-48EC-9EB3-5030029239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24</xdr:col>
      <xdr:colOff>0</xdr:colOff>
      <xdr:row>34</xdr:row>
      <xdr:rowOff>0</xdr:rowOff>
    </xdr:from>
    <xdr:to>
      <xdr:col>28</xdr:col>
      <xdr:colOff>581025</xdr:colOff>
      <xdr:row>49</xdr:row>
      <xdr:rowOff>123825</xdr:rowOff>
    </xdr:to>
    <xdr:graphicFrame macro="">
      <xdr:nvGraphicFramePr>
        <xdr:cNvPr id="19" name="Gráfico 18">
          <a:extLst>
            <a:ext uri="{FF2B5EF4-FFF2-40B4-BE49-F238E27FC236}">
              <a16:creationId xmlns:a16="http://schemas.microsoft.com/office/drawing/2014/main" id="{EDD340ED-48C6-4E1F-B9A3-03BA7AE4607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24</xdr:col>
      <xdr:colOff>0</xdr:colOff>
      <xdr:row>51</xdr:row>
      <xdr:rowOff>0</xdr:rowOff>
    </xdr:from>
    <xdr:to>
      <xdr:col>28</xdr:col>
      <xdr:colOff>581025</xdr:colOff>
      <xdr:row>67</xdr:row>
      <xdr:rowOff>0</xdr:rowOff>
    </xdr:to>
    <xdr:graphicFrame macro="">
      <xdr:nvGraphicFramePr>
        <xdr:cNvPr id="20" name="Gráfico 19">
          <a:extLst>
            <a:ext uri="{FF2B5EF4-FFF2-40B4-BE49-F238E27FC236}">
              <a16:creationId xmlns:a16="http://schemas.microsoft.com/office/drawing/2014/main" id="{2535760E-41DE-4038-9421-75084E5C6F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24</xdr:col>
      <xdr:colOff>0</xdr:colOff>
      <xdr:row>67</xdr:row>
      <xdr:rowOff>38100</xdr:rowOff>
    </xdr:from>
    <xdr:to>
      <xdr:col>28</xdr:col>
      <xdr:colOff>581025</xdr:colOff>
      <xdr:row>83</xdr:row>
      <xdr:rowOff>0</xdr:rowOff>
    </xdr:to>
    <xdr:graphicFrame macro="">
      <xdr:nvGraphicFramePr>
        <xdr:cNvPr id="21" name="Gráfico 20">
          <a:extLst>
            <a:ext uri="{FF2B5EF4-FFF2-40B4-BE49-F238E27FC236}">
              <a16:creationId xmlns:a16="http://schemas.microsoft.com/office/drawing/2014/main" id="{B3C04416-E84D-47CE-A342-1E562578419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24</xdr:col>
      <xdr:colOff>0</xdr:colOff>
      <xdr:row>83</xdr:row>
      <xdr:rowOff>38100</xdr:rowOff>
    </xdr:from>
    <xdr:to>
      <xdr:col>28</xdr:col>
      <xdr:colOff>581025</xdr:colOff>
      <xdr:row>99</xdr:row>
      <xdr:rowOff>0</xdr:rowOff>
    </xdr:to>
    <xdr:graphicFrame macro="">
      <xdr:nvGraphicFramePr>
        <xdr:cNvPr id="22" name="Gráfico 21">
          <a:extLst>
            <a:ext uri="{FF2B5EF4-FFF2-40B4-BE49-F238E27FC236}">
              <a16:creationId xmlns:a16="http://schemas.microsoft.com/office/drawing/2014/main" id="{F875F20D-0802-4BF3-B250-7C7036F3CC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29</xdr:col>
      <xdr:colOff>4762</xdr:colOff>
      <xdr:row>1</xdr:row>
      <xdr:rowOff>0</xdr:rowOff>
    </xdr:from>
    <xdr:to>
      <xdr:col>33</xdr:col>
      <xdr:colOff>585787</xdr:colOff>
      <xdr:row>16</xdr:row>
      <xdr:rowOff>133350</xdr:rowOff>
    </xdr:to>
    <xdr:graphicFrame macro="">
      <xdr:nvGraphicFramePr>
        <xdr:cNvPr id="23" name="Gráfico 22">
          <a:extLst>
            <a:ext uri="{FF2B5EF4-FFF2-40B4-BE49-F238E27FC236}">
              <a16:creationId xmlns:a16="http://schemas.microsoft.com/office/drawing/2014/main" id="{7046CFD2-6AE1-47A3-8BD7-028F6E1D194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29</xdr:col>
      <xdr:colOff>0</xdr:colOff>
      <xdr:row>16</xdr:row>
      <xdr:rowOff>123825</xdr:rowOff>
    </xdr:from>
    <xdr:to>
      <xdr:col>33</xdr:col>
      <xdr:colOff>581025</xdr:colOff>
      <xdr:row>32</xdr:row>
      <xdr:rowOff>85725</xdr:rowOff>
    </xdr:to>
    <xdr:graphicFrame macro="">
      <xdr:nvGraphicFramePr>
        <xdr:cNvPr id="24" name="Gráfico 23">
          <a:extLst>
            <a:ext uri="{FF2B5EF4-FFF2-40B4-BE49-F238E27FC236}">
              <a16:creationId xmlns:a16="http://schemas.microsoft.com/office/drawing/2014/main" id="{D2FD68F2-E4E6-44D1-826A-9651A200EB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29</xdr:col>
      <xdr:colOff>0</xdr:colOff>
      <xdr:row>33</xdr:row>
      <xdr:rowOff>0</xdr:rowOff>
    </xdr:from>
    <xdr:to>
      <xdr:col>33</xdr:col>
      <xdr:colOff>581025</xdr:colOff>
      <xdr:row>48</xdr:row>
      <xdr:rowOff>85725</xdr:rowOff>
    </xdr:to>
    <xdr:graphicFrame macro="">
      <xdr:nvGraphicFramePr>
        <xdr:cNvPr id="25" name="Gráfico 24">
          <a:extLst>
            <a:ext uri="{FF2B5EF4-FFF2-40B4-BE49-F238E27FC236}">
              <a16:creationId xmlns:a16="http://schemas.microsoft.com/office/drawing/2014/main" id="{3AC1BAC4-3E36-4F0D-9EAF-111D09F3160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29</xdr:col>
      <xdr:colOff>0</xdr:colOff>
      <xdr:row>49</xdr:row>
      <xdr:rowOff>0</xdr:rowOff>
    </xdr:from>
    <xdr:to>
      <xdr:col>33</xdr:col>
      <xdr:colOff>581025</xdr:colOff>
      <xdr:row>64</xdr:row>
      <xdr:rowOff>85725</xdr:rowOff>
    </xdr:to>
    <xdr:graphicFrame macro="">
      <xdr:nvGraphicFramePr>
        <xdr:cNvPr id="26" name="Gráfico 25">
          <a:extLst>
            <a:ext uri="{FF2B5EF4-FFF2-40B4-BE49-F238E27FC236}">
              <a16:creationId xmlns:a16="http://schemas.microsoft.com/office/drawing/2014/main" id="{2742DAE5-7C28-4990-BF6F-F2C3D88C81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29</xdr:col>
      <xdr:colOff>0</xdr:colOff>
      <xdr:row>65</xdr:row>
      <xdr:rowOff>0</xdr:rowOff>
    </xdr:from>
    <xdr:to>
      <xdr:col>33</xdr:col>
      <xdr:colOff>581025</xdr:colOff>
      <xdr:row>80</xdr:row>
      <xdr:rowOff>123825</xdr:rowOff>
    </xdr:to>
    <xdr:graphicFrame macro="">
      <xdr:nvGraphicFramePr>
        <xdr:cNvPr id="27" name="Gráfico 26">
          <a:extLst>
            <a:ext uri="{FF2B5EF4-FFF2-40B4-BE49-F238E27FC236}">
              <a16:creationId xmlns:a16="http://schemas.microsoft.com/office/drawing/2014/main" id="{7B41B6BC-5016-4712-942D-3962B2C557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29</xdr:col>
      <xdr:colOff>0</xdr:colOff>
      <xdr:row>82</xdr:row>
      <xdr:rowOff>0</xdr:rowOff>
    </xdr:from>
    <xdr:to>
      <xdr:col>33</xdr:col>
      <xdr:colOff>581025</xdr:colOff>
      <xdr:row>97</xdr:row>
      <xdr:rowOff>123825</xdr:rowOff>
    </xdr:to>
    <xdr:graphicFrame macro="">
      <xdr:nvGraphicFramePr>
        <xdr:cNvPr id="28" name="Gráfico 27">
          <a:extLst>
            <a:ext uri="{FF2B5EF4-FFF2-40B4-BE49-F238E27FC236}">
              <a16:creationId xmlns:a16="http://schemas.microsoft.com/office/drawing/2014/main" id="{C513D6DF-3182-4498-BE51-F8130AD6346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34</xdr:col>
      <xdr:colOff>0</xdr:colOff>
      <xdr:row>1</xdr:row>
      <xdr:rowOff>0</xdr:rowOff>
    </xdr:from>
    <xdr:to>
      <xdr:col>38</xdr:col>
      <xdr:colOff>581025</xdr:colOff>
      <xdr:row>16</xdr:row>
      <xdr:rowOff>133350</xdr:rowOff>
    </xdr:to>
    <xdr:graphicFrame macro="">
      <xdr:nvGraphicFramePr>
        <xdr:cNvPr id="29" name="Gráfico 28">
          <a:extLst>
            <a:ext uri="{FF2B5EF4-FFF2-40B4-BE49-F238E27FC236}">
              <a16:creationId xmlns:a16="http://schemas.microsoft.com/office/drawing/2014/main" id="{EFC9B181-C9B5-44EB-BD28-BD3418D5EB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34</xdr:col>
      <xdr:colOff>0</xdr:colOff>
      <xdr:row>17</xdr:row>
      <xdr:rowOff>0</xdr:rowOff>
    </xdr:from>
    <xdr:to>
      <xdr:col>38</xdr:col>
      <xdr:colOff>581025</xdr:colOff>
      <xdr:row>32</xdr:row>
      <xdr:rowOff>114300</xdr:rowOff>
    </xdr:to>
    <xdr:graphicFrame macro="">
      <xdr:nvGraphicFramePr>
        <xdr:cNvPr id="30" name="Gráfico 29">
          <a:extLst>
            <a:ext uri="{FF2B5EF4-FFF2-40B4-BE49-F238E27FC236}">
              <a16:creationId xmlns:a16="http://schemas.microsoft.com/office/drawing/2014/main" id="{B65ED9AD-385E-48EA-B801-19B37F9FE5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34</xdr:col>
      <xdr:colOff>0</xdr:colOff>
      <xdr:row>33</xdr:row>
      <xdr:rowOff>0</xdr:rowOff>
    </xdr:from>
    <xdr:to>
      <xdr:col>38</xdr:col>
      <xdr:colOff>581025</xdr:colOff>
      <xdr:row>48</xdr:row>
      <xdr:rowOff>76200</xdr:rowOff>
    </xdr:to>
    <xdr:graphicFrame macro="">
      <xdr:nvGraphicFramePr>
        <xdr:cNvPr id="31" name="Gráfico 30">
          <a:extLst>
            <a:ext uri="{FF2B5EF4-FFF2-40B4-BE49-F238E27FC236}">
              <a16:creationId xmlns:a16="http://schemas.microsoft.com/office/drawing/2014/main" id="{BFFF9EB2-6EFC-4201-8FF1-34E3807B980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34</xdr:col>
      <xdr:colOff>0</xdr:colOff>
      <xdr:row>49</xdr:row>
      <xdr:rowOff>0</xdr:rowOff>
    </xdr:from>
    <xdr:to>
      <xdr:col>38</xdr:col>
      <xdr:colOff>581025</xdr:colOff>
      <xdr:row>64</xdr:row>
      <xdr:rowOff>76200</xdr:rowOff>
    </xdr:to>
    <xdr:graphicFrame macro="">
      <xdr:nvGraphicFramePr>
        <xdr:cNvPr id="32" name="Gráfico 31">
          <a:extLst>
            <a:ext uri="{FF2B5EF4-FFF2-40B4-BE49-F238E27FC236}">
              <a16:creationId xmlns:a16="http://schemas.microsoft.com/office/drawing/2014/main" id="{A8B412C4-02D5-4922-9FAF-DCCD8C324F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39</xdr:col>
      <xdr:colOff>0</xdr:colOff>
      <xdr:row>1</xdr:row>
      <xdr:rowOff>0</xdr:rowOff>
    </xdr:from>
    <xdr:to>
      <xdr:col>43</xdr:col>
      <xdr:colOff>581025</xdr:colOff>
      <xdr:row>16</xdr:row>
      <xdr:rowOff>133350</xdr:rowOff>
    </xdr:to>
    <xdr:graphicFrame macro="">
      <xdr:nvGraphicFramePr>
        <xdr:cNvPr id="33" name="Gráfico 32">
          <a:extLst>
            <a:ext uri="{FF2B5EF4-FFF2-40B4-BE49-F238E27FC236}">
              <a16:creationId xmlns:a16="http://schemas.microsoft.com/office/drawing/2014/main" id="{69B9CC58-E9CA-42A0-8995-CF97CEE35B5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39</xdr:col>
      <xdr:colOff>0</xdr:colOff>
      <xdr:row>17</xdr:row>
      <xdr:rowOff>0</xdr:rowOff>
    </xdr:from>
    <xdr:to>
      <xdr:col>43</xdr:col>
      <xdr:colOff>581025</xdr:colOff>
      <xdr:row>32</xdr:row>
      <xdr:rowOff>114300</xdr:rowOff>
    </xdr:to>
    <xdr:graphicFrame macro="">
      <xdr:nvGraphicFramePr>
        <xdr:cNvPr id="34" name="Gráfico 33">
          <a:extLst>
            <a:ext uri="{FF2B5EF4-FFF2-40B4-BE49-F238E27FC236}">
              <a16:creationId xmlns:a16="http://schemas.microsoft.com/office/drawing/2014/main" id="{BB620B49-1C23-4471-B6F7-430CE4148D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39</xdr:col>
      <xdr:colOff>0</xdr:colOff>
      <xdr:row>33</xdr:row>
      <xdr:rowOff>0</xdr:rowOff>
    </xdr:from>
    <xdr:to>
      <xdr:col>43</xdr:col>
      <xdr:colOff>581025</xdr:colOff>
      <xdr:row>48</xdr:row>
      <xdr:rowOff>76200</xdr:rowOff>
    </xdr:to>
    <xdr:graphicFrame macro="">
      <xdr:nvGraphicFramePr>
        <xdr:cNvPr id="35" name="Gráfico 34">
          <a:extLst>
            <a:ext uri="{FF2B5EF4-FFF2-40B4-BE49-F238E27FC236}">
              <a16:creationId xmlns:a16="http://schemas.microsoft.com/office/drawing/2014/main" id="{3641C131-19B4-4F14-8327-D970D2B3CF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34</xdr:col>
      <xdr:colOff>0</xdr:colOff>
      <xdr:row>66</xdr:row>
      <xdr:rowOff>0</xdr:rowOff>
    </xdr:from>
    <xdr:to>
      <xdr:col>38</xdr:col>
      <xdr:colOff>581025</xdr:colOff>
      <xdr:row>81</xdr:row>
      <xdr:rowOff>111919</xdr:rowOff>
    </xdr:to>
    <xdr:graphicFrame macro="">
      <xdr:nvGraphicFramePr>
        <xdr:cNvPr id="37" name="Gráfico 36">
          <a:extLst>
            <a:ext uri="{FF2B5EF4-FFF2-40B4-BE49-F238E27FC236}">
              <a16:creationId xmlns:a16="http://schemas.microsoft.com/office/drawing/2014/main" id="{7990928D-1846-4B7C-A8F5-0D9D0F0B9E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34</xdr:col>
      <xdr:colOff>0</xdr:colOff>
      <xdr:row>82</xdr:row>
      <xdr:rowOff>0</xdr:rowOff>
    </xdr:from>
    <xdr:to>
      <xdr:col>38</xdr:col>
      <xdr:colOff>581025</xdr:colOff>
      <xdr:row>97</xdr:row>
      <xdr:rowOff>111919</xdr:rowOff>
    </xdr:to>
    <xdr:graphicFrame macro="">
      <xdr:nvGraphicFramePr>
        <xdr:cNvPr id="38" name="Gráfico 37">
          <a:extLst>
            <a:ext uri="{FF2B5EF4-FFF2-40B4-BE49-F238E27FC236}">
              <a16:creationId xmlns:a16="http://schemas.microsoft.com/office/drawing/2014/main" id="{1ABE087A-A166-4D10-886A-FE7C175DC24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39</xdr:col>
      <xdr:colOff>0</xdr:colOff>
      <xdr:row>50</xdr:row>
      <xdr:rowOff>0</xdr:rowOff>
    </xdr:from>
    <xdr:to>
      <xdr:col>43</xdr:col>
      <xdr:colOff>581025</xdr:colOff>
      <xdr:row>65</xdr:row>
      <xdr:rowOff>76201</xdr:rowOff>
    </xdr:to>
    <xdr:graphicFrame macro="">
      <xdr:nvGraphicFramePr>
        <xdr:cNvPr id="39" name="Gráfico 38">
          <a:extLst>
            <a:ext uri="{FF2B5EF4-FFF2-40B4-BE49-F238E27FC236}">
              <a16:creationId xmlns:a16="http://schemas.microsoft.com/office/drawing/2014/main" id="{F2533E7F-56F0-4980-8E28-D967F24B0F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39</xdr:col>
      <xdr:colOff>0</xdr:colOff>
      <xdr:row>66</xdr:row>
      <xdr:rowOff>0</xdr:rowOff>
    </xdr:from>
    <xdr:to>
      <xdr:col>43</xdr:col>
      <xdr:colOff>581025</xdr:colOff>
      <xdr:row>81</xdr:row>
      <xdr:rowOff>111919</xdr:rowOff>
    </xdr:to>
    <xdr:graphicFrame macro="">
      <xdr:nvGraphicFramePr>
        <xdr:cNvPr id="40" name="Gráfico 39">
          <a:extLst>
            <a:ext uri="{FF2B5EF4-FFF2-40B4-BE49-F238E27FC236}">
              <a16:creationId xmlns:a16="http://schemas.microsoft.com/office/drawing/2014/main" id="{0A950F66-5A02-4749-8632-CA44886D47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39</xdr:col>
      <xdr:colOff>0</xdr:colOff>
      <xdr:row>82</xdr:row>
      <xdr:rowOff>0</xdr:rowOff>
    </xdr:from>
    <xdr:to>
      <xdr:col>43</xdr:col>
      <xdr:colOff>581025</xdr:colOff>
      <xdr:row>97</xdr:row>
      <xdr:rowOff>111918</xdr:rowOff>
    </xdr:to>
    <xdr:graphicFrame macro="">
      <xdr:nvGraphicFramePr>
        <xdr:cNvPr id="41" name="Gráfico 40">
          <a:extLst>
            <a:ext uri="{FF2B5EF4-FFF2-40B4-BE49-F238E27FC236}">
              <a16:creationId xmlns:a16="http://schemas.microsoft.com/office/drawing/2014/main" id="{D6EBF159-C5B7-4A4C-8C75-FF199A8582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44</xdr:col>
      <xdr:colOff>0</xdr:colOff>
      <xdr:row>1</xdr:row>
      <xdr:rowOff>0</xdr:rowOff>
    </xdr:from>
    <xdr:to>
      <xdr:col>48</xdr:col>
      <xdr:colOff>581025</xdr:colOff>
      <xdr:row>16</xdr:row>
      <xdr:rowOff>133350</xdr:rowOff>
    </xdr:to>
    <xdr:graphicFrame macro="">
      <xdr:nvGraphicFramePr>
        <xdr:cNvPr id="42" name="Gráfico 41">
          <a:extLst>
            <a:ext uri="{FF2B5EF4-FFF2-40B4-BE49-F238E27FC236}">
              <a16:creationId xmlns:a16="http://schemas.microsoft.com/office/drawing/2014/main" id="{672DAA54-67E2-4D30-9764-702A3DBA3C5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44</xdr:col>
      <xdr:colOff>0</xdr:colOff>
      <xdr:row>17</xdr:row>
      <xdr:rowOff>0</xdr:rowOff>
    </xdr:from>
    <xdr:to>
      <xdr:col>48</xdr:col>
      <xdr:colOff>581025</xdr:colOff>
      <xdr:row>32</xdr:row>
      <xdr:rowOff>85725</xdr:rowOff>
    </xdr:to>
    <xdr:graphicFrame macro="">
      <xdr:nvGraphicFramePr>
        <xdr:cNvPr id="43" name="Gráfico 42">
          <a:extLst>
            <a:ext uri="{FF2B5EF4-FFF2-40B4-BE49-F238E27FC236}">
              <a16:creationId xmlns:a16="http://schemas.microsoft.com/office/drawing/2014/main" id="{6DE92673-DF65-4A66-AAC9-582180E9B6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44</xdr:col>
      <xdr:colOff>0</xdr:colOff>
      <xdr:row>34</xdr:row>
      <xdr:rowOff>0</xdr:rowOff>
    </xdr:from>
    <xdr:to>
      <xdr:col>48</xdr:col>
      <xdr:colOff>581025</xdr:colOff>
      <xdr:row>49</xdr:row>
      <xdr:rowOff>114300</xdr:rowOff>
    </xdr:to>
    <xdr:graphicFrame macro="">
      <xdr:nvGraphicFramePr>
        <xdr:cNvPr id="44" name="Gráfico 43">
          <a:extLst>
            <a:ext uri="{FF2B5EF4-FFF2-40B4-BE49-F238E27FC236}">
              <a16:creationId xmlns:a16="http://schemas.microsoft.com/office/drawing/2014/main" id="{B01B67F0-9A60-49E3-A67C-A032060F9F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twoCellAnchor>
    <xdr:from>
      <xdr:col>44</xdr:col>
      <xdr:colOff>0</xdr:colOff>
      <xdr:row>49</xdr:row>
      <xdr:rowOff>166687</xdr:rowOff>
    </xdr:from>
    <xdr:to>
      <xdr:col>48</xdr:col>
      <xdr:colOff>581025</xdr:colOff>
      <xdr:row>65</xdr:row>
      <xdr:rowOff>40481</xdr:rowOff>
    </xdr:to>
    <xdr:graphicFrame macro="">
      <xdr:nvGraphicFramePr>
        <xdr:cNvPr id="45" name="Gráfico 44">
          <a:extLst>
            <a:ext uri="{FF2B5EF4-FFF2-40B4-BE49-F238E27FC236}">
              <a16:creationId xmlns:a16="http://schemas.microsoft.com/office/drawing/2014/main" id="{61E3EBA8-45D2-4284-B91D-49846675F3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"/>
        </a:graphicData>
      </a:graphic>
    </xdr:graphicFrame>
    <xdr:clientData/>
  </xdr:twoCellAnchor>
  <xdr:twoCellAnchor>
    <xdr:from>
      <xdr:col>44</xdr:col>
      <xdr:colOff>0</xdr:colOff>
      <xdr:row>65</xdr:row>
      <xdr:rowOff>130969</xdr:rowOff>
    </xdr:from>
    <xdr:to>
      <xdr:col>48</xdr:col>
      <xdr:colOff>581025</xdr:colOff>
      <xdr:row>81</xdr:row>
      <xdr:rowOff>76200</xdr:rowOff>
    </xdr:to>
    <xdr:graphicFrame macro="">
      <xdr:nvGraphicFramePr>
        <xdr:cNvPr id="46" name="Gráfico 45">
          <a:extLst>
            <a:ext uri="{FF2B5EF4-FFF2-40B4-BE49-F238E27FC236}">
              <a16:creationId xmlns:a16="http://schemas.microsoft.com/office/drawing/2014/main" id="{4D602677-D6AF-4399-8C78-C25BEE45CA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6"/>
        </a:graphicData>
      </a:graphic>
    </xdr:graphicFrame>
    <xdr:clientData/>
  </xdr:twoCellAnchor>
  <xdr:twoCellAnchor>
    <xdr:from>
      <xdr:col>44</xdr:col>
      <xdr:colOff>0</xdr:colOff>
      <xdr:row>81</xdr:row>
      <xdr:rowOff>0</xdr:rowOff>
    </xdr:from>
    <xdr:to>
      <xdr:col>48</xdr:col>
      <xdr:colOff>581025</xdr:colOff>
      <xdr:row>96</xdr:row>
      <xdr:rowOff>76200</xdr:rowOff>
    </xdr:to>
    <xdr:graphicFrame macro="">
      <xdr:nvGraphicFramePr>
        <xdr:cNvPr id="47" name="Gráfico 46">
          <a:extLst>
            <a:ext uri="{FF2B5EF4-FFF2-40B4-BE49-F238E27FC236}">
              <a16:creationId xmlns:a16="http://schemas.microsoft.com/office/drawing/2014/main" id="{D8BE53F1-8442-4DD1-B9A5-54CACCE023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7"/>
        </a:graphicData>
      </a:graphic>
    </xdr:graphicFrame>
    <xdr:clientData/>
  </xdr:twoCellAnchor>
  <xdr:twoCellAnchor>
    <xdr:from>
      <xdr:col>44</xdr:col>
      <xdr:colOff>0</xdr:colOff>
      <xdr:row>97</xdr:row>
      <xdr:rowOff>0</xdr:rowOff>
    </xdr:from>
    <xdr:to>
      <xdr:col>48</xdr:col>
      <xdr:colOff>581025</xdr:colOff>
      <xdr:row>112</xdr:row>
      <xdr:rowOff>147638</xdr:rowOff>
    </xdr:to>
    <xdr:graphicFrame macro="">
      <xdr:nvGraphicFramePr>
        <xdr:cNvPr id="48" name="Gráfico 47">
          <a:extLst>
            <a:ext uri="{FF2B5EF4-FFF2-40B4-BE49-F238E27FC236}">
              <a16:creationId xmlns:a16="http://schemas.microsoft.com/office/drawing/2014/main" id="{1BFF988C-C1E2-4482-9D3A-4812544DF1A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8"/>
        </a:graphicData>
      </a:graphic>
    </xdr:graphicFrame>
    <xdr:clientData/>
  </xdr:twoCellAnchor>
  <xdr:twoCellAnchor>
    <xdr:from>
      <xdr:col>49</xdr:col>
      <xdr:colOff>0</xdr:colOff>
      <xdr:row>1</xdr:row>
      <xdr:rowOff>0</xdr:rowOff>
    </xdr:from>
    <xdr:to>
      <xdr:col>53</xdr:col>
      <xdr:colOff>581025</xdr:colOff>
      <xdr:row>16</xdr:row>
      <xdr:rowOff>161925</xdr:rowOff>
    </xdr:to>
    <xdr:graphicFrame macro="">
      <xdr:nvGraphicFramePr>
        <xdr:cNvPr id="49" name="Gráfico 48">
          <a:extLst>
            <a:ext uri="{FF2B5EF4-FFF2-40B4-BE49-F238E27FC236}">
              <a16:creationId xmlns:a16="http://schemas.microsoft.com/office/drawing/2014/main" id="{20FC9B54-D7EB-4596-8943-6FE8D9D9A6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9"/>
        </a:graphicData>
      </a:graphic>
    </xdr:graphicFrame>
    <xdr:clientData/>
  </xdr:twoCellAnchor>
  <xdr:twoCellAnchor>
    <xdr:from>
      <xdr:col>49</xdr:col>
      <xdr:colOff>0</xdr:colOff>
      <xdr:row>17</xdr:row>
      <xdr:rowOff>0</xdr:rowOff>
    </xdr:from>
    <xdr:to>
      <xdr:col>53</xdr:col>
      <xdr:colOff>581025</xdr:colOff>
      <xdr:row>32</xdr:row>
      <xdr:rowOff>114300</xdr:rowOff>
    </xdr:to>
    <xdr:graphicFrame macro="">
      <xdr:nvGraphicFramePr>
        <xdr:cNvPr id="50" name="Gráfico 49">
          <a:extLst>
            <a:ext uri="{FF2B5EF4-FFF2-40B4-BE49-F238E27FC236}">
              <a16:creationId xmlns:a16="http://schemas.microsoft.com/office/drawing/2014/main" id="{C54DD64A-AF6A-4490-9D6D-EBC60ABA645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0"/>
        </a:graphicData>
      </a:graphic>
    </xdr:graphicFrame>
    <xdr:clientData/>
  </xdr:twoCellAnchor>
  <xdr:twoCellAnchor>
    <xdr:from>
      <xdr:col>49</xdr:col>
      <xdr:colOff>0</xdr:colOff>
      <xdr:row>33</xdr:row>
      <xdr:rowOff>0</xdr:rowOff>
    </xdr:from>
    <xdr:to>
      <xdr:col>53</xdr:col>
      <xdr:colOff>581025</xdr:colOff>
      <xdr:row>48</xdr:row>
      <xdr:rowOff>78582</xdr:rowOff>
    </xdr:to>
    <xdr:graphicFrame macro="">
      <xdr:nvGraphicFramePr>
        <xdr:cNvPr id="51" name="Gráfico 50">
          <a:extLst>
            <a:ext uri="{FF2B5EF4-FFF2-40B4-BE49-F238E27FC236}">
              <a16:creationId xmlns:a16="http://schemas.microsoft.com/office/drawing/2014/main" id="{771FBE55-0125-4675-BECD-42A77E6B75F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1"/>
        </a:graphicData>
      </a:graphic>
    </xdr:graphicFrame>
    <xdr:clientData/>
  </xdr:twoCellAnchor>
  <xdr:twoCellAnchor>
    <xdr:from>
      <xdr:col>49</xdr:col>
      <xdr:colOff>0</xdr:colOff>
      <xdr:row>48</xdr:row>
      <xdr:rowOff>0</xdr:rowOff>
    </xdr:from>
    <xdr:to>
      <xdr:col>53</xdr:col>
      <xdr:colOff>581025</xdr:colOff>
      <xdr:row>63</xdr:row>
      <xdr:rowOff>42863</xdr:rowOff>
    </xdr:to>
    <xdr:graphicFrame macro="">
      <xdr:nvGraphicFramePr>
        <xdr:cNvPr id="52" name="Gráfico 51">
          <a:extLst>
            <a:ext uri="{FF2B5EF4-FFF2-40B4-BE49-F238E27FC236}">
              <a16:creationId xmlns:a16="http://schemas.microsoft.com/office/drawing/2014/main" id="{227DC01B-1871-498B-8309-FDEFD02B93D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2"/>
        </a:graphicData>
      </a:graphic>
    </xdr:graphicFrame>
    <xdr:clientData/>
  </xdr:twoCellAnchor>
  <xdr:twoCellAnchor>
    <xdr:from>
      <xdr:col>49</xdr:col>
      <xdr:colOff>0</xdr:colOff>
      <xdr:row>63</xdr:row>
      <xdr:rowOff>0</xdr:rowOff>
    </xdr:from>
    <xdr:to>
      <xdr:col>53</xdr:col>
      <xdr:colOff>581025</xdr:colOff>
      <xdr:row>78</xdr:row>
      <xdr:rowOff>78581</xdr:rowOff>
    </xdr:to>
    <xdr:graphicFrame macro="">
      <xdr:nvGraphicFramePr>
        <xdr:cNvPr id="53" name="Gráfico 52">
          <a:extLst>
            <a:ext uri="{FF2B5EF4-FFF2-40B4-BE49-F238E27FC236}">
              <a16:creationId xmlns:a16="http://schemas.microsoft.com/office/drawing/2014/main" id="{1E4A2367-0F34-482C-8F16-2BB4BAC010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3"/>
        </a:graphicData>
      </a:graphic>
    </xdr:graphicFrame>
    <xdr:clientData/>
  </xdr:twoCellAnchor>
  <xdr:twoCellAnchor>
    <xdr:from>
      <xdr:col>49</xdr:col>
      <xdr:colOff>0</xdr:colOff>
      <xdr:row>79</xdr:row>
      <xdr:rowOff>0</xdr:rowOff>
    </xdr:from>
    <xdr:to>
      <xdr:col>53</xdr:col>
      <xdr:colOff>581025</xdr:colOff>
      <xdr:row>94</xdr:row>
      <xdr:rowOff>78582</xdr:rowOff>
    </xdr:to>
    <xdr:graphicFrame macro="">
      <xdr:nvGraphicFramePr>
        <xdr:cNvPr id="54" name="Gráfico 53">
          <a:extLst>
            <a:ext uri="{FF2B5EF4-FFF2-40B4-BE49-F238E27FC236}">
              <a16:creationId xmlns:a16="http://schemas.microsoft.com/office/drawing/2014/main" id="{119E9C0D-301A-4C50-AE8F-F791479518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4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17</xdr:row>
      <xdr:rowOff>0</xdr:rowOff>
    </xdr:from>
    <xdr:to>
      <xdr:col>8</xdr:col>
      <xdr:colOff>0</xdr:colOff>
      <xdr:row>30</xdr:row>
      <xdr:rowOff>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6751D5B9-3B37-4D6B-800E-CC4F0A751E3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1</xdr:colOff>
      <xdr:row>17</xdr:row>
      <xdr:rowOff>0</xdr:rowOff>
    </xdr:from>
    <xdr:to>
      <xdr:col>16</xdr:col>
      <xdr:colOff>1</xdr:colOff>
      <xdr:row>30</xdr:row>
      <xdr:rowOff>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5EBDF0ED-7B8A-422F-8E46-18FF55C8EC0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17</xdr:col>
      <xdr:colOff>1</xdr:colOff>
      <xdr:row>17</xdr:row>
      <xdr:rowOff>0</xdr:rowOff>
    </xdr:from>
    <xdr:to>
      <xdr:col>24</xdr:col>
      <xdr:colOff>1</xdr:colOff>
      <xdr:row>30</xdr:row>
      <xdr:rowOff>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E2C0D9B-CE87-4388-A049-39A609ED26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1</xdr:colOff>
      <xdr:row>35</xdr:row>
      <xdr:rowOff>0</xdr:rowOff>
    </xdr:from>
    <xdr:to>
      <xdr:col>8</xdr:col>
      <xdr:colOff>1</xdr:colOff>
      <xdr:row>48</xdr:row>
      <xdr:rowOff>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1A12F061-9240-42C2-B075-43926163D4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1</xdr:colOff>
      <xdr:row>35</xdr:row>
      <xdr:rowOff>0</xdr:rowOff>
    </xdr:from>
    <xdr:to>
      <xdr:col>16</xdr:col>
      <xdr:colOff>1</xdr:colOff>
      <xdr:row>48</xdr:row>
      <xdr:rowOff>0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8DBB38FE-E721-4966-96C0-77A2407A36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17</xdr:col>
      <xdr:colOff>1</xdr:colOff>
      <xdr:row>35</xdr:row>
      <xdr:rowOff>0</xdr:rowOff>
    </xdr:from>
    <xdr:to>
      <xdr:col>24</xdr:col>
      <xdr:colOff>1</xdr:colOff>
      <xdr:row>48</xdr:row>
      <xdr:rowOff>0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513C91A7-23B1-4787-BA47-57E0D953877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1</xdr:colOff>
      <xdr:row>53</xdr:row>
      <xdr:rowOff>0</xdr:rowOff>
    </xdr:from>
    <xdr:to>
      <xdr:col>8</xdr:col>
      <xdr:colOff>1</xdr:colOff>
      <xdr:row>69</xdr:row>
      <xdr:rowOff>0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ADEEF6B3-E64C-4714-AC58-C0A6291EAC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1</xdr:colOff>
      <xdr:row>53</xdr:row>
      <xdr:rowOff>0</xdr:rowOff>
    </xdr:from>
    <xdr:to>
      <xdr:col>16</xdr:col>
      <xdr:colOff>1</xdr:colOff>
      <xdr:row>66</xdr:row>
      <xdr:rowOff>1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B6AA4DA8-ECD8-4D99-8850-1494F59A7C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1</xdr:colOff>
      <xdr:row>53</xdr:row>
      <xdr:rowOff>0</xdr:rowOff>
    </xdr:from>
    <xdr:to>
      <xdr:col>24</xdr:col>
      <xdr:colOff>1</xdr:colOff>
      <xdr:row>66</xdr:row>
      <xdr:rowOff>1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10E0C2FC-B3B0-490F-9622-CD9AE54DCE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1</xdr:colOff>
      <xdr:row>71</xdr:row>
      <xdr:rowOff>0</xdr:rowOff>
    </xdr:from>
    <xdr:to>
      <xdr:col>8</xdr:col>
      <xdr:colOff>1</xdr:colOff>
      <xdr:row>87</xdr:row>
      <xdr:rowOff>0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id="{86A9B9A7-76C8-4BC7-B18C-F23E794F59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9</xdr:col>
      <xdr:colOff>1</xdr:colOff>
      <xdr:row>71</xdr:row>
      <xdr:rowOff>1</xdr:rowOff>
    </xdr:from>
    <xdr:to>
      <xdr:col>16</xdr:col>
      <xdr:colOff>1</xdr:colOff>
      <xdr:row>84</xdr:row>
      <xdr:rowOff>1</xdr:rowOff>
    </xdr:to>
    <xdr:graphicFrame macro="">
      <xdr:nvGraphicFramePr>
        <xdr:cNvPr id="13" name="Gráfico 12">
          <a:extLst>
            <a:ext uri="{FF2B5EF4-FFF2-40B4-BE49-F238E27FC236}">
              <a16:creationId xmlns:a16="http://schemas.microsoft.com/office/drawing/2014/main" id="{7FBCDA42-7C3A-47CF-89A1-E25DB21120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1</xdr:colOff>
      <xdr:row>71</xdr:row>
      <xdr:rowOff>1</xdr:rowOff>
    </xdr:from>
    <xdr:to>
      <xdr:col>24</xdr:col>
      <xdr:colOff>1</xdr:colOff>
      <xdr:row>84</xdr:row>
      <xdr:rowOff>1</xdr:rowOff>
    </xdr:to>
    <xdr:graphicFrame macro="">
      <xdr:nvGraphicFramePr>
        <xdr:cNvPr id="14" name="Gráfico 13">
          <a:extLst>
            <a:ext uri="{FF2B5EF4-FFF2-40B4-BE49-F238E27FC236}">
              <a16:creationId xmlns:a16="http://schemas.microsoft.com/office/drawing/2014/main" id="{F1665BA0-B4CA-4E07-8658-6633AF7119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1</xdr:colOff>
      <xdr:row>89</xdr:row>
      <xdr:rowOff>1</xdr:rowOff>
    </xdr:from>
    <xdr:to>
      <xdr:col>8</xdr:col>
      <xdr:colOff>1</xdr:colOff>
      <xdr:row>102</xdr:row>
      <xdr:rowOff>1</xdr:rowOff>
    </xdr:to>
    <xdr:graphicFrame macro="">
      <xdr:nvGraphicFramePr>
        <xdr:cNvPr id="15" name="Gráfico 14">
          <a:extLst>
            <a:ext uri="{FF2B5EF4-FFF2-40B4-BE49-F238E27FC236}">
              <a16:creationId xmlns:a16="http://schemas.microsoft.com/office/drawing/2014/main" id="{A8AF3714-EE52-4190-963A-B7580DBE11C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9</xdr:col>
      <xdr:colOff>1</xdr:colOff>
      <xdr:row>89</xdr:row>
      <xdr:rowOff>0</xdr:rowOff>
    </xdr:from>
    <xdr:to>
      <xdr:col>16</xdr:col>
      <xdr:colOff>1</xdr:colOff>
      <xdr:row>105</xdr:row>
      <xdr:rowOff>0</xdr:rowOff>
    </xdr:to>
    <xdr:graphicFrame macro="">
      <xdr:nvGraphicFramePr>
        <xdr:cNvPr id="16" name="Gráfico 15">
          <a:extLst>
            <a:ext uri="{FF2B5EF4-FFF2-40B4-BE49-F238E27FC236}">
              <a16:creationId xmlns:a16="http://schemas.microsoft.com/office/drawing/2014/main" id="{966F2A43-4FEB-4A63-8C70-8FCBED1B12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19</xdr:col>
      <xdr:colOff>0</xdr:colOff>
      <xdr:row>1</xdr:row>
      <xdr:rowOff>0</xdr:rowOff>
    </xdr:from>
    <xdr:to>
      <xdr:col>25</xdr:col>
      <xdr:colOff>0</xdr:colOff>
      <xdr:row>15</xdr:row>
      <xdr:rowOff>76200</xdr:rowOff>
    </xdr:to>
    <xdr:graphicFrame macro="">
      <xdr:nvGraphicFramePr>
        <xdr:cNvPr id="18" name="Gráfico 17">
          <a:extLst>
            <a:ext uri="{FF2B5EF4-FFF2-40B4-BE49-F238E27FC236}">
              <a16:creationId xmlns:a16="http://schemas.microsoft.com/office/drawing/2014/main" id="{608D3B95-5EB5-4D88-AA56-01925990AC4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vicmasva\Desktop\SPNL\Estad&#237;stiques\WEB\23-24\3.%20Cr&#232;dits%20oferits\3.1.%20Evoluci&#243;%20oferta%20cr&#232;dits%20en%20valenci&#224;%2023-24%20(soles%20graus).xlsx" TargetMode="External"/><Relationship Id="rId1" Type="http://schemas.openxmlformats.org/officeDocument/2006/relationships/externalLinkPath" Target="/Users/vicmasva/Desktop/SPNL/Estad&#237;stiques/WEB/23-24/3.%20Cr&#232;dits%20oferits/3.1.%20Evoluci&#243;%20oferta%20cr&#232;dits%20en%20valenci&#224;%2023-24%20(soles%20graus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ES_cre_cur_idi_dep_grau"/>
      <sheetName val="EVOLUCIÓ depart"/>
      <sheetName val="Grafiques per DEPARTAMENTS"/>
      <sheetName val="DADES grau_CurCenIdiExcel"/>
      <sheetName val="HIST_centres"/>
      <sheetName val="PROFESSORS"/>
    </sheetNames>
    <sheetDataSet>
      <sheetData sheetId="0"/>
      <sheetData sheetId="1"/>
      <sheetData sheetId="2"/>
      <sheetData sheetId="3">
        <row r="320">
          <cell r="N320">
            <v>8.5555713313164639E-2</v>
          </cell>
        </row>
        <row r="411">
          <cell r="N411">
            <v>7.8643784130313366E-2</v>
          </cell>
        </row>
        <row r="458">
          <cell r="N458">
            <v>7.6587534299139171E-2</v>
          </cell>
        </row>
        <row r="483">
          <cell r="N483">
            <v>0.1520246361010692</v>
          </cell>
        </row>
        <row r="518">
          <cell r="N518">
            <v>7.9838089274849602E-2</v>
          </cell>
        </row>
        <row r="584">
          <cell r="N584">
            <v>7.934641798725843E-2</v>
          </cell>
        </row>
        <row r="591">
          <cell r="N591">
            <v>7.2467163809223425E-2</v>
          </cell>
        </row>
        <row r="604">
          <cell r="N604">
            <v>4.7146796775562154E-2</v>
          </cell>
        </row>
        <row r="610">
          <cell r="N610">
            <v>9.8281157389945584E-2</v>
          </cell>
        </row>
        <row r="614">
          <cell r="N614">
            <v>0.15953937672123139</v>
          </cell>
        </row>
        <row r="619">
          <cell r="N619">
            <v>3.1669865642994241E-3</v>
          </cell>
        </row>
        <row r="625">
          <cell r="N625">
            <v>5.0628819481858899E-2</v>
          </cell>
        </row>
        <row r="629">
          <cell r="N629">
            <v>8.7460077323919985E-2</v>
          </cell>
        </row>
        <row r="632">
          <cell r="N632">
            <v>7.0486614796254787E-2</v>
          </cell>
        </row>
        <row r="637">
          <cell r="N637">
            <v>5.231430934656741E-2</v>
          </cell>
        </row>
        <row r="639">
          <cell r="N639">
            <v>0</v>
          </cell>
        </row>
        <row r="645">
          <cell r="N645">
            <v>0.12614639112519091</v>
          </cell>
        </row>
        <row r="646">
          <cell r="N646">
            <v>1.1648580712402674E-2</v>
          </cell>
        </row>
        <row r="649">
          <cell r="N649">
            <v>7.5585810993555796E-2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P23"/>
  <sheetViews>
    <sheetView showGridLines="0" workbookViewId="0">
      <selection activeCell="J26" sqref="J26"/>
    </sheetView>
  </sheetViews>
  <sheetFormatPr baseColWidth="10" defaultColWidth="9.140625" defaultRowHeight="12.75" x14ac:dyDescent="0.2"/>
  <cols>
    <col min="1" max="1" width="14.7109375" customWidth="1"/>
    <col min="2" max="2" width="18.5703125" customWidth="1"/>
    <col min="3" max="3" width="9.28515625" bestFit="1" customWidth="1"/>
    <col min="4" max="6" width="9.140625" bestFit="1" customWidth="1"/>
    <col min="7" max="7" width="9.28515625" bestFit="1" customWidth="1"/>
    <col min="8" max="16" width="9.140625" bestFit="1" customWidth="1"/>
  </cols>
  <sheetData>
    <row r="1" spans="1:16" ht="22.5" x14ac:dyDescent="0.2">
      <c r="A1" s="1" t="s">
        <v>0</v>
      </c>
    </row>
    <row r="3" spans="1:16" ht="10.5" customHeight="1" x14ac:dyDescent="0.2">
      <c r="A3" s="45" t="s">
        <v>1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</row>
    <row r="4" spans="1:16" ht="10.5" customHeight="1" x14ac:dyDescent="0.2">
      <c r="A4" s="46" t="s">
        <v>2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</row>
    <row r="5" spans="1:16" ht="10.5" customHeight="1" x14ac:dyDescent="0.2">
      <c r="A5" s="46" t="s">
        <v>3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</row>
    <row r="7" spans="1:16" x14ac:dyDescent="0.2">
      <c r="A7" s="47" t="s">
        <v>4</v>
      </c>
      <c r="B7" s="2" t="s">
        <v>5</v>
      </c>
      <c r="C7" s="48" t="s">
        <v>6</v>
      </c>
      <c r="D7" s="48"/>
      <c r="E7" s="49" t="s">
        <v>7</v>
      </c>
      <c r="F7" s="49"/>
      <c r="G7" s="49" t="s">
        <v>8</v>
      </c>
      <c r="H7" s="49"/>
      <c r="I7" s="49" t="s">
        <v>9</v>
      </c>
      <c r="J7" s="49"/>
      <c r="K7" s="49" t="s">
        <v>10</v>
      </c>
      <c r="L7" s="49"/>
      <c r="M7" s="49" t="s">
        <v>11</v>
      </c>
      <c r="N7" s="49"/>
      <c r="O7" s="49" t="s">
        <v>12</v>
      </c>
      <c r="P7" s="49"/>
    </row>
    <row r="8" spans="1:16" ht="64.5" thickBot="1" x14ac:dyDescent="0.25">
      <c r="A8" s="47"/>
      <c r="B8" s="2" t="s">
        <v>13</v>
      </c>
      <c r="C8" s="3" t="s">
        <v>14</v>
      </c>
      <c r="D8" s="3" t="s">
        <v>15</v>
      </c>
      <c r="E8" s="4" t="s">
        <v>14</v>
      </c>
      <c r="F8" s="4" t="s">
        <v>15</v>
      </c>
      <c r="G8" s="4" t="s">
        <v>14</v>
      </c>
      <c r="H8" s="4" t="s">
        <v>15</v>
      </c>
      <c r="I8" s="4" t="s">
        <v>14</v>
      </c>
      <c r="J8" s="4" t="s">
        <v>15</v>
      </c>
      <c r="K8" s="4" t="s">
        <v>14</v>
      </c>
      <c r="L8" s="4" t="s">
        <v>15</v>
      </c>
      <c r="M8" s="4" t="s">
        <v>14</v>
      </c>
      <c r="N8" s="4" t="s">
        <v>15</v>
      </c>
      <c r="O8" s="4" t="s">
        <v>14</v>
      </c>
      <c r="P8" s="4" t="s">
        <v>15</v>
      </c>
    </row>
    <row r="9" spans="1:16" x14ac:dyDescent="0.2">
      <c r="A9" s="50" t="s">
        <v>6</v>
      </c>
      <c r="B9" s="50"/>
      <c r="C9" s="5">
        <v>30810.080000000002</v>
      </c>
      <c r="D9" s="6">
        <v>1</v>
      </c>
      <c r="E9" s="11">
        <v>186</v>
      </c>
      <c r="F9" s="6">
        <v>1</v>
      </c>
      <c r="G9" s="5">
        <v>25511.18</v>
      </c>
      <c r="H9" s="6">
        <v>1</v>
      </c>
      <c r="I9" s="11">
        <v>175.5</v>
      </c>
      <c r="J9" s="6">
        <v>1</v>
      </c>
      <c r="K9" s="5">
        <v>2721.85</v>
      </c>
      <c r="L9" s="6">
        <v>1</v>
      </c>
      <c r="M9" s="11">
        <v>31.5</v>
      </c>
      <c r="N9" s="6">
        <v>1</v>
      </c>
      <c r="O9" s="14">
        <v>2184.0500000000002</v>
      </c>
      <c r="P9" s="15">
        <v>1</v>
      </c>
    </row>
    <row r="10" spans="1:16" x14ac:dyDescent="0.2">
      <c r="A10" s="51" t="s">
        <v>16</v>
      </c>
      <c r="B10" s="51"/>
      <c r="C10" s="5">
        <v>2830.5</v>
      </c>
      <c r="D10" s="6">
        <v>9.1999999999999998E-2</v>
      </c>
      <c r="E10" s="12">
        <v>31.5</v>
      </c>
      <c r="F10" s="8">
        <v>0.1694</v>
      </c>
      <c r="G10" s="7">
        <v>2487.85</v>
      </c>
      <c r="H10" s="8">
        <v>9.7500000000000003E-2</v>
      </c>
      <c r="I10" s="12">
        <v>31.5</v>
      </c>
      <c r="J10" s="8">
        <v>0.17949999999999999</v>
      </c>
      <c r="K10" s="12">
        <v>122.3</v>
      </c>
      <c r="L10" s="8">
        <v>4.4900000000000002E-2</v>
      </c>
      <c r="M10" s="12">
        <v>0</v>
      </c>
      <c r="N10" s="8">
        <v>0</v>
      </c>
      <c r="O10" s="16">
        <v>157.35</v>
      </c>
      <c r="P10" s="17">
        <v>7.1999999999999995E-2</v>
      </c>
    </row>
    <row r="11" spans="1:16" x14ac:dyDescent="0.2">
      <c r="A11" s="52" t="s">
        <v>17</v>
      </c>
      <c r="B11" s="52"/>
      <c r="C11" s="5">
        <v>3642.72</v>
      </c>
      <c r="D11" s="6">
        <v>0.1198</v>
      </c>
      <c r="E11" s="13">
        <v>0</v>
      </c>
      <c r="F11" s="10">
        <v>0</v>
      </c>
      <c r="G11" s="9">
        <v>2712.8</v>
      </c>
      <c r="H11" s="10">
        <v>0.10630000000000001</v>
      </c>
      <c r="I11" s="13">
        <v>0</v>
      </c>
      <c r="J11" s="10">
        <v>0</v>
      </c>
      <c r="K11" s="13">
        <v>387.66</v>
      </c>
      <c r="L11" s="10">
        <v>0.1424</v>
      </c>
      <c r="M11" s="13">
        <v>0</v>
      </c>
      <c r="N11" s="10">
        <v>0</v>
      </c>
      <c r="O11" s="18">
        <v>542.26</v>
      </c>
      <c r="P11" s="19">
        <v>0.24829999999999999</v>
      </c>
    </row>
    <row r="12" spans="1:16" x14ac:dyDescent="0.2">
      <c r="A12" s="51" t="s">
        <v>18</v>
      </c>
      <c r="B12" s="51"/>
      <c r="C12" s="11">
        <v>777.22</v>
      </c>
      <c r="D12" s="6">
        <v>2.5600000000000001E-2</v>
      </c>
      <c r="E12" s="12">
        <v>0</v>
      </c>
      <c r="F12" s="8">
        <v>0</v>
      </c>
      <c r="G12" s="12">
        <v>722.97</v>
      </c>
      <c r="H12" s="8">
        <v>2.8299999999999999E-2</v>
      </c>
      <c r="I12" s="12">
        <v>0</v>
      </c>
      <c r="J12" s="8">
        <v>0</v>
      </c>
      <c r="K12" s="12">
        <v>33.75</v>
      </c>
      <c r="L12" s="8">
        <v>1.24E-2</v>
      </c>
      <c r="M12" s="12">
        <v>0</v>
      </c>
      <c r="N12" s="8">
        <v>0</v>
      </c>
      <c r="O12" s="16">
        <v>20.5</v>
      </c>
      <c r="P12" s="17">
        <v>9.4000000000000004E-3</v>
      </c>
    </row>
    <row r="13" spans="1:16" x14ac:dyDescent="0.2">
      <c r="A13" s="52" t="s">
        <v>19</v>
      </c>
      <c r="B13" s="52"/>
      <c r="C13" s="5">
        <v>3934.34</v>
      </c>
      <c r="D13" s="6">
        <v>0.1293</v>
      </c>
      <c r="E13" s="13">
        <v>0</v>
      </c>
      <c r="F13" s="10">
        <v>0</v>
      </c>
      <c r="G13" s="9">
        <v>3340.4</v>
      </c>
      <c r="H13" s="10">
        <v>0.13089999999999999</v>
      </c>
      <c r="I13" s="13">
        <v>0</v>
      </c>
      <c r="J13" s="10">
        <v>0</v>
      </c>
      <c r="K13" s="13">
        <v>424.75</v>
      </c>
      <c r="L13" s="10">
        <v>0.15609999999999999</v>
      </c>
      <c r="M13" s="13">
        <v>0</v>
      </c>
      <c r="N13" s="10">
        <v>0</v>
      </c>
      <c r="O13" s="18">
        <v>169.19</v>
      </c>
      <c r="P13" s="19">
        <v>7.7499999999999999E-2</v>
      </c>
    </row>
    <row r="14" spans="1:16" x14ac:dyDescent="0.2">
      <c r="A14" s="51" t="s">
        <v>20</v>
      </c>
      <c r="B14" s="51"/>
      <c r="C14" s="5">
        <v>2982.26</v>
      </c>
      <c r="D14" s="6">
        <v>9.8000000000000004E-2</v>
      </c>
      <c r="E14" s="12">
        <v>0</v>
      </c>
      <c r="F14" s="8">
        <v>0</v>
      </c>
      <c r="G14" s="7">
        <v>2369.31</v>
      </c>
      <c r="H14" s="8">
        <v>9.2899999999999996E-2</v>
      </c>
      <c r="I14" s="12">
        <v>0</v>
      </c>
      <c r="J14" s="8">
        <v>0</v>
      </c>
      <c r="K14" s="12">
        <v>357.35</v>
      </c>
      <c r="L14" s="8">
        <v>0.1313</v>
      </c>
      <c r="M14" s="12">
        <v>0</v>
      </c>
      <c r="N14" s="8">
        <v>0</v>
      </c>
      <c r="O14" s="16">
        <v>255.6</v>
      </c>
      <c r="P14" s="17">
        <v>0.11700000000000001</v>
      </c>
    </row>
    <row r="15" spans="1:16" x14ac:dyDescent="0.2">
      <c r="A15" s="52" t="s">
        <v>21</v>
      </c>
      <c r="B15" s="52"/>
      <c r="C15" s="5">
        <v>2286.41</v>
      </c>
      <c r="D15" s="6">
        <v>7.5200000000000003E-2</v>
      </c>
      <c r="E15" s="13">
        <v>0</v>
      </c>
      <c r="F15" s="10">
        <v>0</v>
      </c>
      <c r="G15" s="9">
        <v>1978.72</v>
      </c>
      <c r="H15" s="10">
        <v>7.7600000000000002E-2</v>
      </c>
      <c r="I15" s="13">
        <v>0</v>
      </c>
      <c r="J15" s="10">
        <v>0</v>
      </c>
      <c r="K15" s="13">
        <v>139.38999999999999</v>
      </c>
      <c r="L15" s="10">
        <v>5.1200000000000002E-2</v>
      </c>
      <c r="M15" s="13">
        <v>0</v>
      </c>
      <c r="N15" s="10">
        <v>0</v>
      </c>
      <c r="O15" s="18">
        <v>168.31</v>
      </c>
      <c r="P15" s="19">
        <v>7.7100000000000002E-2</v>
      </c>
    </row>
    <row r="16" spans="1:16" x14ac:dyDescent="0.2">
      <c r="A16" s="51" t="s">
        <v>22</v>
      </c>
      <c r="B16" s="51"/>
      <c r="C16" s="5">
        <v>1137.01</v>
      </c>
      <c r="D16" s="6">
        <v>4.0300000000000002E-2</v>
      </c>
      <c r="E16" s="12">
        <v>0</v>
      </c>
      <c r="F16" s="8">
        <v>0</v>
      </c>
      <c r="G16" s="7">
        <v>1090.6099999999999</v>
      </c>
      <c r="H16" s="8">
        <v>4.2799999999999998E-2</v>
      </c>
      <c r="I16" s="12">
        <v>0</v>
      </c>
      <c r="J16" s="8">
        <v>0</v>
      </c>
      <c r="K16" s="12">
        <v>46.4</v>
      </c>
      <c r="L16" s="8">
        <v>1.7000000000000001E-2</v>
      </c>
      <c r="M16" s="12">
        <v>0</v>
      </c>
      <c r="N16" s="8">
        <v>0</v>
      </c>
      <c r="O16" s="16">
        <v>0</v>
      </c>
      <c r="P16" s="17">
        <v>0</v>
      </c>
    </row>
    <row r="17" spans="1:16" x14ac:dyDescent="0.2">
      <c r="A17" s="52" t="s">
        <v>23</v>
      </c>
      <c r="B17" s="52"/>
      <c r="C17" s="5">
        <v>2096.9</v>
      </c>
      <c r="D17" s="6">
        <v>7.4300000000000005E-2</v>
      </c>
      <c r="E17" s="13">
        <v>0</v>
      </c>
      <c r="F17" s="10">
        <v>0</v>
      </c>
      <c r="G17" s="9">
        <v>2061</v>
      </c>
      <c r="H17" s="10">
        <v>8.0799999999999997E-2</v>
      </c>
      <c r="I17" s="13">
        <v>0</v>
      </c>
      <c r="J17" s="10">
        <v>0</v>
      </c>
      <c r="K17" s="13">
        <v>35.9</v>
      </c>
      <c r="L17" s="10">
        <v>1.32E-2</v>
      </c>
      <c r="M17" s="13">
        <v>0</v>
      </c>
      <c r="N17" s="10">
        <v>0</v>
      </c>
      <c r="O17" s="18">
        <v>0</v>
      </c>
      <c r="P17" s="19">
        <v>0</v>
      </c>
    </row>
    <row r="18" spans="1:16" x14ac:dyDescent="0.2">
      <c r="A18" s="51" t="s">
        <v>24</v>
      </c>
      <c r="B18" s="51"/>
      <c r="C18" s="11">
        <v>405.68</v>
      </c>
      <c r="D18" s="6">
        <v>1.44E-2</v>
      </c>
      <c r="E18" s="12">
        <v>0</v>
      </c>
      <c r="F18" s="8">
        <v>0</v>
      </c>
      <c r="G18" s="12">
        <v>398.13</v>
      </c>
      <c r="H18" s="8">
        <v>1.5599999999999999E-2</v>
      </c>
      <c r="I18" s="12">
        <v>0</v>
      </c>
      <c r="J18" s="8">
        <v>0</v>
      </c>
      <c r="K18" s="12">
        <v>7.55</v>
      </c>
      <c r="L18" s="8">
        <v>2.8E-3</v>
      </c>
      <c r="M18" s="12">
        <v>0</v>
      </c>
      <c r="N18" s="8">
        <v>0</v>
      </c>
      <c r="O18" s="16">
        <v>0</v>
      </c>
      <c r="P18" s="17">
        <v>0</v>
      </c>
    </row>
    <row r="19" spans="1:16" x14ac:dyDescent="0.2">
      <c r="A19" s="52" t="s">
        <v>25</v>
      </c>
      <c r="B19" s="52"/>
      <c r="C19" s="5">
        <v>4002.74</v>
      </c>
      <c r="D19" s="6">
        <v>0.13159999999999999</v>
      </c>
      <c r="E19" s="13">
        <v>0</v>
      </c>
      <c r="F19" s="10">
        <v>0</v>
      </c>
      <c r="G19" s="9">
        <v>2918.7</v>
      </c>
      <c r="H19" s="10">
        <v>0.1144</v>
      </c>
      <c r="I19" s="13">
        <v>0</v>
      </c>
      <c r="J19" s="10">
        <v>0</v>
      </c>
      <c r="K19" s="13">
        <v>755.1</v>
      </c>
      <c r="L19" s="10">
        <v>0.27739999999999998</v>
      </c>
      <c r="M19" s="13">
        <v>0</v>
      </c>
      <c r="N19" s="10">
        <v>0</v>
      </c>
      <c r="O19" s="18">
        <v>328.94</v>
      </c>
      <c r="P19" s="19">
        <v>0.15060000000000001</v>
      </c>
    </row>
    <row r="20" spans="1:16" x14ac:dyDescent="0.2">
      <c r="A20" s="51" t="s">
        <v>26</v>
      </c>
      <c r="B20" s="51"/>
      <c r="C20" s="5">
        <v>1839.56</v>
      </c>
      <c r="D20" s="6">
        <v>5.9799999999999999E-2</v>
      </c>
      <c r="E20" s="12">
        <v>28.5</v>
      </c>
      <c r="F20" s="8">
        <v>0.1532</v>
      </c>
      <c r="G20" s="7">
        <v>1453.08</v>
      </c>
      <c r="H20" s="8">
        <v>5.7000000000000002E-2</v>
      </c>
      <c r="I20" s="12">
        <v>18</v>
      </c>
      <c r="J20" s="8">
        <v>0.1026</v>
      </c>
      <c r="K20" s="12">
        <v>144.5</v>
      </c>
      <c r="L20" s="8">
        <v>5.3100000000000001E-2</v>
      </c>
      <c r="M20" s="12">
        <v>0</v>
      </c>
      <c r="N20" s="8">
        <v>0</v>
      </c>
      <c r="O20" s="16">
        <v>195.48</v>
      </c>
      <c r="P20" s="17">
        <v>8.9499999999999996E-2</v>
      </c>
    </row>
    <row r="21" spans="1:16" x14ac:dyDescent="0.2">
      <c r="A21" s="52" t="s">
        <v>27</v>
      </c>
      <c r="B21" s="52"/>
      <c r="C21" s="5">
        <v>1485.2</v>
      </c>
      <c r="D21" s="6">
        <v>4.8800000000000003E-2</v>
      </c>
      <c r="E21" s="13">
        <v>0</v>
      </c>
      <c r="F21" s="10">
        <v>0</v>
      </c>
      <c r="G21" s="9">
        <v>1159.5999999999999</v>
      </c>
      <c r="H21" s="10">
        <v>4.5499999999999999E-2</v>
      </c>
      <c r="I21" s="13">
        <v>0</v>
      </c>
      <c r="J21" s="10">
        <v>0</v>
      </c>
      <c r="K21" s="13">
        <v>214.7</v>
      </c>
      <c r="L21" s="10">
        <v>7.8899999999999998E-2</v>
      </c>
      <c r="M21" s="13">
        <v>0</v>
      </c>
      <c r="N21" s="10">
        <v>0</v>
      </c>
      <c r="O21" s="18">
        <v>110.9</v>
      </c>
      <c r="P21" s="19">
        <v>5.0799999999999998E-2</v>
      </c>
    </row>
    <row r="22" spans="1:16" x14ac:dyDescent="0.2">
      <c r="A22" s="51" t="s">
        <v>28</v>
      </c>
      <c r="B22" s="51"/>
      <c r="C22" s="5">
        <v>2894.55</v>
      </c>
      <c r="D22" s="6">
        <v>9.5200000000000007E-2</v>
      </c>
      <c r="E22" s="12">
        <v>0</v>
      </c>
      <c r="F22" s="8">
        <v>0</v>
      </c>
      <c r="G22" s="7">
        <v>2678.53</v>
      </c>
      <c r="H22" s="8">
        <v>0.105</v>
      </c>
      <c r="I22" s="12">
        <v>0</v>
      </c>
      <c r="J22" s="8">
        <v>0</v>
      </c>
      <c r="K22" s="12">
        <v>52.5</v>
      </c>
      <c r="L22" s="8">
        <v>1.9300000000000001E-2</v>
      </c>
      <c r="M22" s="12">
        <v>0</v>
      </c>
      <c r="N22" s="8">
        <v>0</v>
      </c>
      <c r="O22" s="16">
        <v>163.52000000000001</v>
      </c>
      <c r="P22" s="17">
        <v>7.4899999999999994E-2</v>
      </c>
    </row>
    <row r="23" spans="1:16" ht="13.5" thickBot="1" x14ac:dyDescent="0.25">
      <c r="A23" s="52" t="s">
        <v>29</v>
      </c>
      <c r="B23" s="52"/>
      <c r="C23" s="11">
        <v>495</v>
      </c>
      <c r="D23" s="6">
        <v>1.7600000000000001E-2</v>
      </c>
      <c r="E23" s="13">
        <v>126</v>
      </c>
      <c r="F23" s="10">
        <v>0.6774</v>
      </c>
      <c r="G23" s="13">
        <v>139.5</v>
      </c>
      <c r="H23" s="10">
        <v>5.4999999999999997E-3</v>
      </c>
      <c r="I23" s="13">
        <v>126</v>
      </c>
      <c r="J23" s="10">
        <v>0.71789999999999998</v>
      </c>
      <c r="K23" s="13">
        <v>0</v>
      </c>
      <c r="L23" s="10">
        <v>0</v>
      </c>
      <c r="M23" s="13">
        <v>31.5</v>
      </c>
      <c r="N23" s="10">
        <v>1</v>
      </c>
      <c r="O23" s="20">
        <v>72</v>
      </c>
      <c r="P23" s="21">
        <v>3.3000000000000002E-2</v>
      </c>
    </row>
  </sheetData>
  <mergeCells count="26">
    <mergeCell ref="A19:B19"/>
    <mergeCell ref="A20:B20"/>
    <mergeCell ref="A21:B21"/>
    <mergeCell ref="A22:B22"/>
    <mergeCell ref="A23:B23"/>
    <mergeCell ref="A14:B14"/>
    <mergeCell ref="A15:B15"/>
    <mergeCell ref="A16:B16"/>
    <mergeCell ref="A17:B17"/>
    <mergeCell ref="A18:B18"/>
    <mergeCell ref="A9:B9"/>
    <mergeCell ref="A10:B10"/>
    <mergeCell ref="A11:B11"/>
    <mergeCell ref="A12:B12"/>
    <mergeCell ref="A13:B13"/>
    <mergeCell ref="A3:P3"/>
    <mergeCell ref="A4:P4"/>
    <mergeCell ref="A5:P5"/>
    <mergeCell ref="A7:A8"/>
    <mergeCell ref="C7:D7"/>
    <mergeCell ref="E7:F7"/>
    <mergeCell ref="G7:H7"/>
    <mergeCell ref="I7:J7"/>
    <mergeCell ref="K7:L7"/>
    <mergeCell ref="M7:N7"/>
    <mergeCell ref="O7:P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1CF949-51B3-4255-B7C7-602CF968813E}">
  <sheetPr>
    <outlinePr summaryBelow="0"/>
  </sheetPr>
  <dimension ref="A1:K39"/>
  <sheetViews>
    <sheetView showGridLines="0" topLeftCell="B12" workbookViewId="0">
      <selection activeCell="R29" sqref="R29"/>
    </sheetView>
  </sheetViews>
  <sheetFormatPr baseColWidth="10" defaultColWidth="9.140625" defaultRowHeight="12.75" outlineLevelRow="1" x14ac:dyDescent="0.2"/>
  <cols>
    <col min="1" max="4" width="9.140625" style="23"/>
    <col min="5" max="5" width="9.28515625" style="23" bestFit="1" customWidth="1"/>
    <col min="6" max="6" width="9.140625" style="23" bestFit="1" customWidth="1"/>
    <col min="7" max="7" width="9.28515625" style="23" bestFit="1" customWidth="1"/>
    <col min="8" max="11" width="9.140625" style="23" bestFit="1" customWidth="1"/>
    <col min="12" max="16384" width="9.140625" style="23"/>
  </cols>
  <sheetData>
    <row r="1" spans="1:11" ht="22.5" x14ac:dyDescent="0.2">
      <c r="A1" s="22" t="s">
        <v>0</v>
      </c>
    </row>
    <row r="3" spans="1:11" ht="10.5" customHeight="1" x14ac:dyDescent="0.2">
      <c r="A3" s="57" t="s">
        <v>1</v>
      </c>
      <c r="B3" s="57"/>
      <c r="C3" s="57"/>
      <c r="D3" s="57"/>
      <c r="E3" s="57"/>
      <c r="F3" s="57"/>
      <c r="G3" s="57"/>
      <c r="H3" s="57"/>
      <c r="I3" s="57"/>
      <c r="J3" s="57"/>
      <c r="K3" s="57"/>
    </row>
    <row r="4" spans="1:11" ht="10.5" customHeight="1" x14ac:dyDescent="0.2">
      <c r="A4" s="58" t="s">
        <v>2</v>
      </c>
      <c r="B4" s="58"/>
      <c r="C4" s="58"/>
      <c r="D4" s="58"/>
      <c r="E4" s="58"/>
      <c r="F4" s="58"/>
      <c r="G4" s="58"/>
      <c r="H4" s="58"/>
      <c r="I4" s="58"/>
      <c r="J4" s="58"/>
      <c r="K4" s="58"/>
    </row>
    <row r="5" spans="1:11" ht="10.5" customHeight="1" x14ac:dyDescent="0.2">
      <c r="A5" s="58" t="s">
        <v>3</v>
      </c>
      <c r="B5" s="58"/>
      <c r="C5" s="58"/>
      <c r="D5" s="58"/>
      <c r="E5" s="58"/>
      <c r="F5" s="58"/>
      <c r="G5" s="58"/>
      <c r="H5" s="58"/>
      <c r="I5" s="58"/>
      <c r="J5" s="58"/>
      <c r="K5" s="58"/>
    </row>
    <row r="7" spans="1:11" ht="18" x14ac:dyDescent="0.2">
      <c r="A7" s="24" t="s">
        <v>13</v>
      </c>
      <c r="B7" s="59" t="s">
        <v>4</v>
      </c>
      <c r="C7" s="59"/>
      <c r="D7" s="25" t="s">
        <v>5</v>
      </c>
      <c r="E7" s="36" t="s">
        <v>6</v>
      </c>
      <c r="F7" s="40" t="s">
        <v>394</v>
      </c>
      <c r="G7" s="40" t="s">
        <v>395</v>
      </c>
      <c r="H7" s="40" t="s">
        <v>396</v>
      </c>
      <c r="I7" s="40" t="s">
        <v>397</v>
      </c>
      <c r="J7" s="40" t="s">
        <v>398</v>
      </c>
      <c r="K7" s="40" t="s">
        <v>399</v>
      </c>
    </row>
    <row r="8" spans="1:11" x14ac:dyDescent="0.2">
      <c r="A8" s="60" t="s">
        <v>14</v>
      </c>
      <c r="B8" s="60"/>
      <c r="C8" s="60"/>
      <c r="D8" s="60"/>
      <c r="E8" s="28" t="s">
        <v>30</v>
      </c>
      <c r="F8" s="28" t="s">
        <v>142</v>
      </c>
      <c r="G8" s="28" t="s">
        <v>143</v>
      </c>
      <c r="H8" s="28" t="s">
        <v>144</v>
      </c>
      <c r="I8" s="28" t="s">
        <v>145</v>
      </c>
      <c r="J8" s="28" t="s">
        <v>34</v>
      </c>
      <c r="K8" s="28" t="s">
        <v>146</v>
      </c>
    </row>
    <row r="9" spans="1:11" outlineLevel="1" x14ac:dyDescent="0.2">
      <c r="A9" s="27"/>
      <c r="B9" s="56" t="s">
        <v>6</v>
      </c>
      <c r="C9" s="56"/>
      <c r="D9" s="56"/>
      <c r="E9" s="28" t="s">
        <v>30</v>
      </c>
      <c r="F9" s="28" t="s">
        <v>142</v>
      </c>
      <c r="G9" s="28" t="s">
        <v>143</v>
      </c>
      <c r="H9" s="28" t="s">
        <v>144</v>
      </c>
      <c r="I9" s="28" t="s">
        <v>145</v>
      </c>
      <c r="J9" s="28" t="s">
        <v>34</v>
      </c>
      <c r="K9" s="28" t="s">
        <v>146</v>
      </c>
    </row>
    <row r="10" spans="1:11" outlineLevel="1" x14ac:dyDescent="0.2">
      <c r="A10" s="30"/>
      <c r="B10" s="30" t="s">
        <v>147</v>
      </c>
      <c r="C10" s="53" t="s">
        <v>16</v>
      </c>
      <c r="D10" s="53"/>
      <c r="E10" s="28" t="s">
        <v>32</v>
      </c>
      <c r="F10" s="34" t="s">
        <v>34</v>
      </c>
      <c r="G10" s="34" t="s">
        <v>36</v>
      </c>
      <c r="H10" s="34" t="s">
        <v>34</v>
      </c>
      <c r="I10" s="34" t="s">
        <v>38</v>
      </c>
      <c r="J10" s="34" t="s">
        <v>148</v>
      </c>
      <c r="K10" s="34" t="s">
        <v>40</v>
      </c>
    </row>
    <row r="11" spans="1:11" outlineLevel="1" x14ac:dyDescent="0.2">
      <c r="A11" s="31"/>
      <c r="B11" s="31" t="s">
        <v>149</v>
      </c>
      <c r="C11" s="54" t="s">
        <v>17</v>
      </c>
      <c r="D11" s="54"/>
      <c r="E11" s="28" t="s">
        <v>42</v>
      </c>
      <c r="F11" s="32" t="s">
        <v>148</v>
      </c>
      <c r="G11" s="32" t="s">
        <v>44</v>
      </c>
      <c r="H11" s="32" t="s">
        <v>148</v>
      </c>
      <c r="I11" s="32" t="s">
        <v>46</v>
      </c>
      <c r="J11" s="32" t="s">
        <v>148</v>
      </c>
      <c r="K11" s="32" t="s">
        <v>48</v>
      </c>
    </row>
    <row r="12" spans="1:11" outlineLevel="1" x14ac:dyDescent="0.2">
      <c r="A12" s="30"/>
      <c r="B12" s="30" t="s">
        <v>150</v>
      </c>
      <c r="C12" s="53" t="s">
        <v>18</v>
      </c>
      <c r="D12" s="53"/>
      <c r="E12" s="28" t="s">
        <v>50</v>
      </c>
      <c r="F12" s="34" t="s">
        <v>148</v>
      </c>
      <c r="G12" s="34" t="s">
        <v>52</v>
      </c>
      <c r="H12" s="34" t="s">
        <v>148</v>
      </c>
      <c r="I12" s="34" t="s">
        <v>54</v>
      </c>
      <c r="J12" s="34" t="s">
        <v>148</v>
      </c>
      <c r="K12" s="34" t="s">
        <v>56</v>
      </c>
    </row>
    <row r="13" spans="1:11" outlineLevel="1" x14ac:dyDescent="0.2">
      <c r="A13" s="31"/>
      <c r="B13" s="31" t="s">
        <v>151</v>
      </c>
      <c r="C13" s="54" t="s">
        <v>19</v>
      </c>
      <c r="D13" s="54"/>
      <c r="E13" s="28" t="s">
        <v>58</v>
      </c>
      <c r="F13" s="32" t="s">
        <v>148</v>
      </c>
      <c r="G13" s="32" t="s">
        <v>60</v>
      </c>
      <c r="H13" s="32" t="s">
        <v>148</v>
      </c>
      <c r="I13" s="32" t="s">
        <v>62</v>
      </c>
      <c r="J13" s="32" t="s">
        <v>148</v>
      </c>
      <c r="K13" s="32" t="s">
        <v>64</v>
      </c>
    </row>
    <row r="14" spans="1:11" outlineLevel="1" x14ac:dyDescent="0.2">
      <c r="A14" s="30"/>
      <c r="B14" s="30" t="s">
        <v>152</v>
      </c>
      <c r="C14" s="53" t="s">
        <v>20</v>
      </c>
      <c r="D14" s="53"/>
      <c r="E14" s="28" t="s">
        <v>66</v>
      </c>
      <c r="F14" s="34" t="s">
        <v>148</v>
      </c>
      <c r="G14" s="34" t="s">
        <v>68</v>
      </c>
      <c r="H14" s="34" t="s">
        <v>148</v>
      </c>
      <c r="I14" s="34" t="s">
        <v>70</v>
      </c>
      <c r="J14" s="34" t="s">
        <v>148</v>
      </c>
      <c r="K14" s="34" t="s">
        <v>72</v>
      </c>
    </row>
    <row r="15" spans="1:11" outlineLevel="1" x14ac:dyDescent="0.2">
      <c r="A15" s="31"/>
      <c r="B15" s="31" t="s">
        <v>153</v>
      </c>
      <c r="C15" s="54" t="s">
        <v>21</v>
      </c>
      <c r="D15" s="54"/>
      <c r="E15" s="28" t="s">
        <v>74</v>
      </c>
      <c r="F15" s="32" t="s">
        <v>148</v>
      </c>
      <c r="G15" s="32" t="s">
        <v>76</v>
      </c>
      <c r="H15" s="32" t="s">
        <v>148</v>
      </c>
      <c r="I15" s="32" t="s">
        <v>78</v>
      </c>
      <c r="J15" s="32" t="s">
        <v>148</v>
      </c>
      <c r="K15" s="32" t="s">
        <v>80</v>
      </c>
    </row>
    <row r="16" spans="1:11" outlineLevel="1" x14ac:dyDescent="0.2">
      <c r="A16" s="30"/>
      <c r="B16" s="30" t="s">
        <v>154</v>
      </c>
      <c r="C16" s="53" t="s">
        <v>22</v>
      </c>
      <c r="D16" s="53"/>
      <c r="E16" s="28" t="s">
        <v>81</v>
      </c>
      <c r="F16" s="34" t="s">
        <v>148</v>
      </c>
      <c r="G16" s="34" t="s">
        <v>83</v>
      </c>
      <c r="H16" s="34" t="s">
        <v>148</v>
      </c>
      <c r="I16" s="34" t="s">
        <v>85</v>
      </c>
      <c r="J16" s="34" t="s">
        <v>148</v>
      </c>
      <c r="K16" s="34" t="s">
        <v>148</v>
      </c>
    </row>
    <row r="17" spans="1:11" outlineLevel="1" x14ac:dyDescent="0.2">
      <c r="A17" s="31"/>
      <c r="B17" s="31" t="s">
        <v>155</v>
      </c>
      <c r="C17" s="54" t="s">
        <v>23</v>
      </c>
      <c r="D17" s="54"/>
      <c r="E17" s="28" t="s">
        <v>87</v>
      </c>
      <c r="F17" s="32" t="s">
        <v>148</v>
      </c>
      <c r="G17" s="32" t="s">
        <v>89</v>
      </c>
      <c r="H17" s="32" t="s">
        <v>148</v>
      </c>
      <c r="I17" s="32" t="s">
        <v>91</v>
      </c>
      <c r="J17" s="32" t="s">
        <v>148</v>
      </c>
      <c r="K17" s="32" t="s">
        <v>148</v>
      </c>
    </row>
    <row r="18" spans="1:11" outlineLevel="1" x14ac:dyDescent="0.2">
      <c r="A18" s="30"/>
      <c r="B18" s="30" t="s">
        <v>156</v>
      </c>
      <c r="C18" s="53" t="s">
        <v>24</v>
      </c>
      <c r="D18" s="53"/>
      <c r="E18" s="28" t="s">
        <v>93</v>
      </c>
      <c r="F18" s="34" t="s">
        <v>148</v>
      </c>
      <c r="G18" s="34" t="s">
        <v>95</v>
      </c>
      <c r="H18" s="34" t="s">
        <v>148</v>
      </c>
      <c r="I18" s="34" t="s">
        <v>97</v>
      </c>
      <c r="J18" s="34" t="s">
        <v>148</v>
      </c>
      <c r="K18" s="34" t="s">
        <v>148</v>
      </c>
    </row>
    <row r="19" spans="1:11" outlineLevel="1" x14ac:dyDescent="0.2">
      <c r="A19" s="31"/>
      <c r="B19" s="31" t="s">
        <v>157</v>
      </c>
      <c r="C19" s="54" t="s">
        <v>25</v>
      </c>
      <c r="D19" s="54"/>
      <c r="E19" s="28" t="s">
        <v>99</v>
      </c>
      <c r="F19" s="32" t="s">
        <v>148</v>
      </c>
      <c r="G19" s="32" t="s">
        <v>101</v>
      </c>
      <c r="H19" s="32" t="s">
        <v>148</v>
      </c>
      <c r="I19" s="32" t="s">
        <v>103</v>
      </c>
      <c r="J19" s="32" t="s">
        <v>148</v>
      </c>
      <c r="K19" s="32" t="s">
        <v>105</v>
      </c>
    </row>
    <row r="20" spans="1:11" outlineLevel="1" x14ac:dyDescent="0.2">
      <c r="A20" s="30"/>
      <c r="B20" s="30" t="s">
        <v>158</v>
      </c>
      <c r="C20" s="53" t="s">
        <v>26</v>
      </c>
      <c r="D20" s="53"/>
      <c r="E20" s="28" t="s">
        <v>107</v>
      </c>
      <c r="F20" s="34" t="s">
        <v>109</v>
      </c>
      <c r="G20" s="34" t="s">
        <v>111</v>
      </c>
      <c r="H20" s="34" t="s">
        <v>113</v>
      </c>
      <c r="I20" s="34" t="s">
        <v>115</v>
      </c>
      <c r="J20" s="34" t="s">
        <v>148</v>
      </c>
      <c r="K20" s="34" t="s">
        <v>117</v>
      </c>
    </row>
    <row r="21" spans="1:11" outlineLevel="1" x14ac:dyDescent="0.2">
      <c r="A21" s="31"/>
      <c r="B21" s="31" t="s">
        <v>159</v>
      </c>
      <c r="C21" s="54" t="s">
        <v>27</v>
      </c>
      <c r="D21" s="54"/>
      <c r="E21" s="28" t="s">
        <v>119</v>
      </c>
      <c r="F21" s="32" t="s">
        <v>148</v>
      </c>
      <c r="G21" s="32" t="s">
        <v>121</v>
      </c>
      <c r="H21" s="32" t="s">
        <v>148</v>
      </c>
      <c r="I21" s="32" t="s">
        <v>123</v>
      </c>
      <c r="J21" s="32" t="s">
        <v>148</v>
      </c>
      <c r="K21" s="32" t="s">
        <v>125</v>
      </c>
    </row>
    <row r="22" spans="1:11" outlineLevel="1" x14ac:dyDescent="0.2">
      <c r="A22" s="30"/>
      <c r="B22" s="30" t="s">
        <v>160</v>
      </c>
      <c r="C22" s="53" t="s">
        <v>28</v>
      </c>
      <c r="D22" s="53"/>
      <c r="E22" s="28" t="s">
        <v>127</v>
      </c>
      <c r="F22" s="34" t="s">
        <v>148</v>
      </c>
      <c r="G22" s="34" t="s">
        <v>129</v>
      </c>
      <c r="H22" s="34" t="s">
        <v>148</v>
      </c>
      <c r="I22" s="34" t="s">
        <v>131</v>
      </c>
      <c r="J22" s="34" t="s">
        <v>148</v>
      </c>
      <c r="K22" s="34" t="s">
        <v>133</v>
      </c>
    </row>
    <row r="23" spans="1:11" outlineLevel="1" x14ac:dyDescent="0.2">
      <c r="A23" s="31"/>
      <c r="B23" s="31" t="s">
        <v>161</v>
      </c>
      <c r="C23" s="54" t="s">
        <v>29</v>
      </c>
      <c r="D23" s="54"/>
      <c r="E23" s="28" t="s">
        <v>135</v>
      </c>
      <c r="F23" s="32" t="s">
        <v>137</v>
      </c>
      <c r="G23" s="32" t="s">
        <v>139</v>
      </c>
      <c r="H23" s="32" t="s">
        <v>137</v>
      </c>
      <c r="I23" s="32" t="s">
        <v>148</v>
      </c>
      <c r="J23" s="32" t="s">
        <v>34</v>
      </c>
      <c r="K23" s="32" t="s">
        <v>140</v>
      </c>
    </row>
    <row r="24" spans="1:11" x14ac:dyDescent="0.2">
      <c r="A24" s="55" t="s">
        <v>15</v>
      </c>
      <c r="B24" s="55"/>
      <c r="C24" s="55"/>
      <c r="D24" s="55"/>
      <c r="E24" s="29" t="s">
        <v>31</v>
      </c>
      <c r="F24" s="29" t="s">
        <v>31</v>
      </c>
      <c r="G24" s="29" t="s">
        <v>31</v>
      </c>
      <c r="H24" s="29" t="s">
        <v>31</v>
      </c>
      <c r="I24" s="29" t="s">
        <v>31</v>
      </c>
      <c r="J24" s="29" t="s">
        <v>31</v>
      </c>
      <c r="K24" s="29" t="s">
        <v>31</v>
      </c>
    </row>
    <row r="25" spans="1:11" outlineLevel="1" x14ac:dyDescent="0.2">
      <c r="A25" s="27"/>
      <c r="B25" s="56" t="s">
        <v>6</v>
      </c>
      <c r="C25" s="56"/>
      <c r="D25" s="56"/>
      <c r="E25" s="29" t="s">
        <v>31</v>
      </c>
      <c r="F25" s="29">
        <f>F9/$E9</f>
        <v>6.0369852983179527E-3</v>
      </c>
      <c r="G25" s="29">
        <f t="shared" ref="G25:K25" si="0">G9/$E9</f>
        <v>0.82801407850937092</v>
      </c>
      <c r="H25" s="29">
        <f t="shared" si="0"/>
        <v>5.6961877411548425E-3</v>
      </c>
      <c r="I25" s="29">
        <f t="shared" si="0"/>
        <v>8.8342841044229667E-2</v>
      </c>
      <c r="J25" s="29">
        <f t="shared" si="0"/>
        <v>1.0223926714893307E-3</v>
      </c>
      <c r="K25" s="42">
        <f t="shared" si="0"/>
        <v>7.0887514735437238E-2</v>
      </c>
    </row>
    <row r="26" spans="1:11" outlineLevel="1" x14ac:dyDescent="0.2">
      <c r="A26" s="31"/>
      <c r="B26" s="31" t="s">
        <v>147</v>
      </c>
      <c r="C26" s="54" t="s">
        <v>16</v>
      </c>
      <c r="D26" s="54"/>
      <c r="E26" s="29" t="s">
        <v>162</v>
      </c>
      <c r="F26" s="33">
        <f>F10/$E10</f>
        <v>1.1128775834658187E-2</v>
      </c>
      <c r="G26" s="33">
        <f t="shared" ref="G26:K26" si="1">G10/$E10</f>
        <v>0.87894364953188475</v>
      </c>
      <c r="H26" s="33">
        <f t="shared" si="1"/>
        <v>1.1128775834658187E-2</v>
      </c>
      <c r="I26" s="33">
        <f t="shared" si="1"/>
        <v>4.3207913796149092E-2</v>
      </c>
      <c r="J26" s="33">
        <f t="shared" si="1"/>
        <v>0</v>
      </c>
      <c r="K26" s="39">
        <f t="shared" si="1"/>
        <v>5.5590885002649706E-2</v>
      </c>
    </row>
    <row r="27" spans="1:11" outlineLevel="1" x14ac:dyDescent="0.2">
      <c r="A27" s="30"/>
      <c r="B27" s="30" t="s">
        <v>149</v>
      </c>
      <c r="C27" s="53" t="s">
        <v>17</v>
      </c>
      <c r="D27" s="53"/>
      <c r="E27" s="29" t="s">
        <v>163</v>
      </c>
      <c r="F27" s="35">
        <f>F11/$E11</f>
        <v>0</v>
      </c>
      <c r="G27" s="35">
        <f t="shared" ref="G27:K27" si="2">G11/$E11</f>
        <v>0.7447182325295385</v>
      </c>
      <c r="H27" s="35">
        <f t="shared" si="2"/>
        <v>0</v>
      </c>
      <c r="I27" s="35">
        <f t="shared" si="2"/>
        <v>0.10642047700619318</v>
      </c>
      <c r="J27" s="35">
        <f t="shared" si="2"/>
        <v>0</v>
      </c>
      <c r="K27" s="38">
        <f t="shared" si="2"/>
        <v>0.14886129046426846</v>
      </c>
    </row>
    <row r="28" spans="1:11" outlineLevel="1" x14ac:dyDescent="0.2">
      <c r="A28" s="31"/>
      <c r="B28" s="31" t="s">
        <v>150</v>
      </c>
      <c r="C28" s="54" t="s">
        <v>18</v>
      </c>
      <c r="D28" s="54"/>
      <c r="E28" s="29" t="s">
        <v>164</v>
      </c>
      <c r="F28" s="33">
        <f t="shared" ref="F28:K28" si="3">F12/$E12</f>
        <v>0</v>
      </c>
      <c r="G28" s="33">
        <f t="shared" si="3"/>
        <v>0.93019994338797252</v>
      </c>
      <c r="H28" s="33">
        <f t="shared" si="3"/>
        <v>0</v>
      </c>
      <c r="I28" s="33">
        <f t="shared" si="3"/>
        <v>4.3423998353104655E-2</v>
      </c>
      <c r="J28" s="33">
        <f t="shared" si="3"/>
        <v>0</v>
      </c>
      <c r="K28" s="39">
        <f t="shared" si="3"/>
        <v>2.6376058258922825E-2</v>
      </c>
    </row>
    <row r="29" spans="1:11" outlineLevel="1" x14ac:dyDescent="0.2">
      <c r="A29" s="30"/>
      <c r="B29" s="30" t="s">
        <v>151</v>
      </c>
      <c r="C29" s="53" t="s">
        <v>19</v>
      </c>
      <c r="D29" s="53"/>
      <c r="E29" s="29" t="s">
        <v>165</v>
      </c>
      <c r="F29" s="35">
        <f t="shared" ref="F29:K29" si="4">F13/$E13</f>
        <v>0</v>
      </c>
      <c r="G29" s="35">
        <f t="shared" si="4"/>
        <v>0.84903694139296548</v>
      </c>
      <c r="H29" s="35">
        <f t="shared" si="4"/>
        <v>0</v>
      </c>
      <c r="I29" s="35">
        <f t="shared" si="4"/>
        <v>0.10795965778249973</v>
      </c>
      <c r="J29" s="35">
        <f t="shared" si="4"/>
        <v>0</v>
      </c>
      <c r="K29" s="38">
        <f t="shared" si="4"/>
        <v>4.3003400824534736E-2</v>
      </c>
    </row>
    <row r="30" spans="1:11" outlineLevel="1" x14ac:dyDescent="0.2">
      <c r="A30" s="31"/>
      <c r="B30" s="31" t="s">
        <v>152</v>
      </c>
      <c r="C30" s="54" t="s">
        <v>20</v>
      </c>
      <c r="D30" s="54"/>
      <c r="E30" s="29" t="s">
        <v>166</v>
      </c>
      <c r="F30" s="33">
        <f t="shared" ref="F30:K30" si="5">F14/$E14</f>
        <v>0</v>
      </c>
      <c r="G30" s="33">
        <f t="shared" si="5"/>
        <v>0.79446795383366964</v>
      </c>
      <c r="H30" s="33">
        <f t="shared" si="5"/>
        <v>0</v>
      </c>
      <c r="I30" s="33">
        <f t="shared" si="5"/>
        <v>0.11982523321239597</v>
      </c>
      <c r="J30" s="33">
        <f t="shared" si="5"/>
        <v>0</v>
      </c>
      <c r="K30" s="39">
        <f t="shared" si="5"/>
        <v>8.5706812953934258E-2</v>
      </c>
    </row>
    <row r="31" spans="1:11" outlineLevel="1" x14ac:dyDescent="0.2">
      <c r="A31" s="30"/>
      <c r="B31" s="30" t="s">
        <v>153</v>
      </c>
      <c r="C31" s="53" t="s">
        <v>21</v>
      </c>
      <c r="D31" s="53"/>
      <c r="E31" s="29" t="s">
        <v>167</v>
      </c>
      <c r="F31" s="35">
        <f t="shared" ref="F31:K31" si="6">F15/$E15</f>
        <v>0</v>
      </c>
      <c r="G31" s="35">
        <f t="shared" si="6"/>
        <v>0.8654265857829524</v>
      </c>
      <c r="H31" s="35">
        <f t="shared" si="6"/>
        <v>0</v>
      </c>
      <c r="I31" s="35">
        <f t="shared" si="6"/>
        <v>6.096456890933822E-2</v>
      </c>
      <c r="J31" s="35">
        <f t="shared" si="6"/>
        <v>0</v>
      </c>
      <c r="K31" s="38">
        <f t="shared" si="6"/>
        <v>7.3613218976474035E-2</v>
      </c>
    </row>
    <row r="32" spans="1:11" outlineLevel="1" x14ac:dyDescent="0.2">
      <c r="A32" s="31"/>
      <c r="B32" s="31" t="s">
        <v>154</v>
      </c>
      <c r="C32" s="54" t="s">
        <v>22</v>
      </c>
      <c r="D32" s="54"/>
      <c r="E32" s="29" t="s">
        <v>168</v>
      </c>
      <c r="F32" s="33">
        <f t="shared" ref="F32:K32" si="7">F16/$E16</f>
        <v>0</v>
      </c>
      <c r="G32" s="33">
        <f t="shared" si="7"/>
        <v>0.95919121203859237</v>
      </c>
      <c r="H32" s="33">
        <f t="shared" si="7"/>
        <v>0</v>
      </c>
      <c r="I32" s="33">
        <f t="shared" si="7"/>
        <v>4.080878796140755E-2</v>
      </c>
      <c r="J32" s="33">
        <f t="shared" si="7"/>
        <v>0</v>
      </c>
      <c r="K32" s="39">
        <f t="shared" si="7"/>
        <v>0</v>
      </c>
    </row>
    <row r="33" spans="1:11" outlineLevel="1" x14ac:dyDescent="0.2">
      <c r="A33" s="30"/>
      <c r="B33" s="30" t="s">
        <v>155</v>
      </c>
      <c r="C33" s="53" t="s">
        <v>23</v>
      </c>
      <c r="D33" s="53"/>
      <c r="E33" s="29" t="s">
        <v>169</v>
      </c>
      <c r="F33" s="35">
        <f t="shared" ref="F33:K33" si="8">F17/$E17</f>
        <v>0</v>
      </c>
      <c r="G33" s="35">
        <f t="shared" si="8"/>
        <v>0.98287948876913533</v>
      </c>
      <c r="H33" s="35">
        <f t="shared" si="8"/>
        <v>0</v>
      </c>
      <c r="I33" s="35">
        <f t="shared" si="8"/>
        <v>1.7120511230864607E-2</v>
      </c>
      <c r="J33" s="35">
        <f t="shared" si="8"/>
        <v>0</v>
      </c>
      <c r="K33" s="38">
        <f t="shared" si="8"/>
        <v>0</v>
      </c>
    </row>
    <row r="34" spans="1:11" outlineLevel="1" x14ac:dyDescent="0.2">
      <c r="A34" s="31"/>
      <c r="B34" s="31" t="s">
        <v>156</v>
      </c>
      <c r="C34" s="54" t="s">
        <v>24</v>
      </c>
      <c r="D34" s="54"/>
      <c r="E34" s="29" t="s">
        <v>170</v>
      </c>
      <c r="F34" s="33">
        <f t="shared" ref="F34:K34" si="9">F18/$E18</f>
        <v>0</v>
      </c>
      <c r="G34" s="33">
        <f t="shared" si="9"/>
        <v>0.98138927233287321</v>
      </c>
      <c r="H34" s="33">
        <f t="shared" si="9"/>
        <v>0</v>
      </c>
      <c r="I34" s="33">
        <f t="shared" si="9"/>
        <v>1.8610727667126799E-2</v>
      </c>
      <c r="J34" s="33">
        <f t="shared" si="9"/>
        <v>0</v>
      </c>
      <c r="K34" s="39">
        <f t="shared" si="9"/>
        <v>0</v>
      </c>
    </row>
    <row r="35" spans="1:11" outlineLevel="1" x14ac:dyDescent="0.2">
      <c r="A35" s="30"/>
      <c r="B35" s="30" t="s">
        <v>157</v>
      </c>
      <c r="C35" s="53" t="s">
        <v>25</v>
      </c>
      <c r="D35" s="53"/>
      <c r="E35" s="29" t="s">
        <v>171</v>
      </c>
      <c r="F35" s="35">
        <f t="shared" ref="F35:K35" si="10">F19/$E19</f>
        <v>0</v>
      </c>
      <c r="G35" s="35">
        <f t="shared" si="10"/>
        <v>0.72917551477238096</v>
      </c>
      <c r="H35" s="35">
        <f t="shared" si="10"/>
        <v>0</v>
      </c>
      <c r="I35" s="35">
        <f t="shared" si="10"/>
        <v>0.18864577764231502</v>
      </c>
      <c r="J35" s="35">
        <f t="shared" si="10"/>
        <v>0</v>
      </c>
      <c r="K35" s="38">
        <f t="shared" si="10"/>
        <v>8.2178707585304073E-2</v>
      </c>
    </row>
    <row r="36" spans="1:11" outlineLevel="1" x14ac:dyDescent="0.2">
      <c r="A36" s="31"/>
      <c r="B36" s="31" t="s">
        <v>158</v>
      </c>
      <c r="C36" s="54" t="s">
        <v>26</v>
      </c>
      <c r="D36" s="54"/>
      <c r="E36" s="29" t="s">
        <v>172</v>
      </c>
      <c r="F36" s="33">
        <f t="shared" ref="F36:K36" si="11">F20/$E20</f>
        <v>1.5492835243210334E-2</v>
      </c>
      <c r="G36" s="33">
        <f t="shared" si="11"/>
        <v>0.78990628193698487</v>
      </c>
      <c r="H36" s="33">
        <f t="shared" si="11"/>
        <v>9.7849485746591587E-3</v>
      </c>
      <c r="I36" s="33">
        <f t="shared" si="11"/>
        <v>7.8551392724347135E-2</v>
      </c>
      <c r="J36" s="33">
        <f t="shared" si="11"/>
        <v>0</v>
      </c>
      <c r="K36" s="39">
        <f t="shared" si="11"/>
        <v>0.10626454152079845</v>
      </c>
    </row>
    <row r="37" spans="1:11" outlineLevel="1" x14ac:dyDescent="0.2">
      <c r="A37" s="30"/>
      <c r="B37" s="30" t="s">
        <v>159</v>
      </c>
      <c r="C37" s="53" t="s">
        <v>27</v>
      </c>
      <c r="D37" s="53"/>
      <c r="E37" s="29" t="s">
        <v>173</v>
      </c>
      <c r="F37" s="35">
        <f t="shared" ref="F37:K37" si="12">F21/$E21</f>
        <v>0</v>
      </c>
      <c r="G37" s="35">
        <f t="shared" si="12"/>
        <v>0.78077026663075677</v>
      </c>
      <c r="H37" s="35">
        <f t="shared" si="12"/>
        <v>0</v>
      </c>
      <c r="I37" s="35">
        <f t="shared" si="12"/>
        <v>0.14455965526528414</v>
      </c>
      <c r="J37" s="35">
        <f t="shared" si="12"/>
        <v>0</v>
      </c>
      <c r="K37" s="38">
        <f t="shared" si="12"/>
        <v>7.4670078103959064E-2</v>
      </c>
    </row>
    <row r="38" spans="1:11" outlineLevel="1" x14ac:dyDescent="0.2">
      <c r="A38" s="31"/>
      <c r="B38" s="31" t="s">
        <v>160</v>
      </c>
      <c r="C38" s="54" t="s">
        <v>28</v>
      </c>
      <c r="D38" s="54"/>
      <c r="E38" s="29" t="s">
        <v>174</v>
      </c>
      <c r="F38" s="33">
        <f t="shared" ref="F38:K38" si="13">F22/$E22</f>
        <v>0</v>
      </c>
      <c r="G38" s="33">
        <f t="shared" si="13"/>
        <v>0.9253700920695791</v>
      </c>
      <c r="H38" s="33">
        <f t="shared" si="13"/>
        <v>0</v>
      </c>
      <c r="I38" s="33">
        <f t="shared" si="13"/>
        <v>1.8137534331761414E-2</v>
      </c>
      <c r="J38" s="33">
        <f t="shared" si="13"/>
        <v>0</v>
      </c>
      <c r="K38" s="39">
        <f t="shared" si="13"/>
        <v>5.6492373598659551E-2</v>
      </c>
    </row>
    <row r="39" spans="1:11" outlineLevel="1" x14ac:dyDescent="0.2">
      <c r="A39" s="30"/>
      <c r="B39" s="30" t="s">
        <v>161</v>
      </c>
      <c r="C39" s="53" t="s">
        <v>29</v>
      </c>
      <c r="D39" s="53"/>
      <c r="E39" s="29" t="s">
        <v>49</v>
      </c>
      <c r="F39" s="35">
        <f t="shared" ref="F39:K39" si="14">F23/$E23</f>
        <v>0.25454545454545452</v>
      </c>
      <c r="G39" s="35">
        <f t="shared" si="14"/>
        <v>0.2818181818181818</v>
      </c>
      <c r="H39" s="35">
        <f t="shared" si="14"/>
        <v>0.25454545454545452</v>
      </c>
      <c r="I39" s="35">
        <f t="shared" si="14"/>
        <v>0</v>
      </c>
      <c r="J39" s="35">
        <f t="shared" si="14"/>
        <v>6.363636363636363E-2</v>
      </c>
      <c r="K39" s="38">
        <f t="shared" si="14"/>
        <v>0.14545454545454545</v>
      </c>
    </row>
  </sheetData>
  <mergeCells count="36">
    <mergeCell ref="C15:D15"/>
    <mergeCell ref="A3:K3"/>
    <mergeCell ref="A4:K4"/>
    <mergeCell ref="A5:K5"/>
    <mergeCell ref="B7:C7"/>
    <mergeCell ref="A8:D8"/>
    <mergeCell ref="B9:D9"/>
    <mergeCell ref="C10:D10"/>
    <mergeCell ref="C11:D11"/>
    <mergeCell ref="C12:D12"/>
    <mergeCell ref="C13:D13"/>
    <mergeCell ref="C14:D14"/>
    <mergeCell ref="C27:D27"/>
    <mergeCell ref="C16:D16"/>
    <mergeCell ref="C17:D17"/>
    <mergeCell ref="C18:D18"/>
    <mergeCell ref="C19:D19"/>
    <mergeCell ref="C20:D20"/>
    <mergeCell ref="C21:D21"/>
    <mergeCell ref="C22:D22"/>
    <mergeCell ref="C23:D23"/>
    <mergeCell ref="A24:D24"/>
    <mergeCell ref="B25:D25"/>
    <mergeCell ref="C26:D26"/>
    <mergeCell ref="C39:D39"/>
    <mergeCell ref="C28:D28"/>
    <mergeCell ref="C29:D29"/>
    <mergeCell ref="C30:D30"/>
    <mergeCell ref="C31:D31"/>
    <mergeCell ref="C32:D32"/>
    <mergeCell ref="C33:D33"/>
    <mergeCell ref="C34:D34"/>
    <mergeCell ref="C35:D35"/>
    <mergeCell ref="C36:D36"/>
    <mergeCell ref="C37:D37"/>
    <mergeCell ref="C38:D38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2C892D-A067-4F99-9FD6-6CC67EF3EA9C}">
  <sheetPr>
    <outlinePr summaryBelow="0"/>
  </sheetPr>
  <dimension ref="A1:F67"/>
  <sheetViews>
    <sheetView showGridLines="0" topLeftCell="A19" zoomScale="60" zoomScaleNormal="60" workbookViewId="0">
      <selection activeCell="F7" sqref="F7"/>
    </sheetView>
  </sheetViews>
  <sheetFormatPr baseColWidth="10" defaultColWidth="9.140625" defaultRowHeight="12.75" outlineLevelRow="1" x14ac:dyDescent="0.2"/>
  <cols>
    <col min="1" max="3" width="9.140625" style="23"/>
    <col min="4" max="4" width="9.28515625" style="23" bestFit="1" customWidth="1"/>
    <col min="5" max="5" width="9.140625" style="23" bestFit="1" customWidth="1"/>
    <col min="6" max="16384" width="9.140625" style="23"/>
  </cols>
  <sheetData>
    <row r="1" spans="1:6" ht="22.5" x14ac:dyDescent="0.2">
      <c r="A1" s="22" t="s">
        <v>0</v>
      </c>
    </row>
    <row r="3" spans="1:6" ht="10.5" customHeight="1" x14ac:dyDescent="0.2">
      <c r="A3" s="57" t="s">
        <v>1</v>
      </c>
      <c r="B3" s="57"/>
      <c r="C3" s="57"/>
      <c r="D3" s="57"/>
      <c r="E3" s="57"/>
    </row>
    <row r="4" spans="1:6" ht="10.5" customHeight="1" x14ac:dyDescent="0.2">
      <c r="A4" s="58" t="s">
        <v>2</v>
      </c>
      <c r="B4" s="58"/>
      <c r="C4" s="58"/>
      <c r="D4" s="58"/>
      <c r="E4" s="58"/>
    </row>
    <row r="5" spans="1:6" ht="10.5" customHeight="1" x14ac:dyDescent="0.2">
      <c r="A5" s="58" t="s">
        <v>3</v>
      </c>
      <c r="B5" s="58"/>
      <c r="C5" s="58"/>
      <c r="D5" s="58"/>
      <c r="E5" s="58"/>
    </row>
    <row r="7" spans="1:6" ht="63.75" x14ac:dyDescent="0.2">
      <c r="A7" s="24" t="s">
        <v>4</v>
      </c>
      <c r="B7" s="24" t="s">
        <v>5</v>
      </c>
      <c r="C7" s="25" t="s">
        <v>13</v>
      </c>
      <c r="D7" s="26" t="s">
        <v>14</v>
      </c>
      <c r="E7" s="26" t="s">
        <v>15</v>
      </c>
    </row>
    <row r="8" spans="1:6" collapsed="1" x14ac:dyDescent="0.2">
      <c r="A8" s="56" t="s">
        <v>6</v>
      </c>
      <c r="B8" s="56"/>
      <c r="C8" s="56"/>
      <c r="D8" s="28" t="s">
        <v>30</v>
      </c>
      <c r="E8" s="29" t="s">
        <v>31</v>
      </c>
    </row>
    <row r="9" spans="1:6" x14ac:dyDescent="0.2">
      <c r="A9" s="62" t="s">
        <v>412</v>
      </c>
      <c r="B9" s="53"/>
      <c r="C9" s="53"/>
      <c r="D9" s="28" t="s">
        <v>32</v>
      </c>
      <c r="E9" s="29" t="s">
        <v>33</v>
      </c>
    </row>
    <row r="10" spans="1:6" outlineLevel="1" x14ac:dyDescent="0.2">
      <c r="A10" s="31"/>
      <c r="B10" s="61" t="s">
        <v>394</v>
      </c>
      <c r="C10" s="54"/>
      <c r="D10" s="32" t="s">
        <v>34</v>
      </c>
      <c r="E10" s="33" t="s">
        <v>35</v>
      </c>
      <c r="F10" s="43">
        <f>D10/$D$9</f>
        <v>1.1128775834658187E-2</v>
      </c>
    </row>
    <row r="11" spans="1:6" outlineLevel="1" x14ac:dyDescent="0.2">
      <c r="A11" s="30"/>
      <c r="B11" s="62" t="s">
        <v>395</v>
      </c>
      <c r="C11" s="53"/>
      <c r="D11" s="34" t="s">
        <v>36</v>
      </c>
      <c r="E11" s="35" t="s">
        <v>37</v>
      </c>
      <c r="F11" s="43">
        <f t="shared" ref="F11:F14" si="0">D11/$D$9</f>
        <v>0.87894364953188475</v>
      </c>
    </row>
    <row r="12" spans="1:6" outlineLevel="1" x14ac:dyDescent="0.2">
      <c r="A12" s="31"/>
      <c r="B12" s="61" t="s">
        <v>396</v>
      </c>
      <c r="C12" s="54"/>
      <c r="D12" s="32" t="s">
        <v>34</v>
      </c>
      <c r="E12" s="33" t="s">
        <v>35</v>
      </c>
      <c r="F12" s="43">
        <f t="shared" si="0"/>
        <v>1.1128775834658187E-2</v>
      </c>
    </row>
    <row r="13" spans="1:6" outlineLevel="1" x14ac:dyDescent="0.2">
      <c r="A13" s="30"/>
      <c r="B13" s="62" t="s">
        <v>397</v>
      </c>
      <c r="C13" s="53"/>
      <c r="D13" s="34" t="s">
        <v>38</v>
      </c>
      <c r="E13" s="35" t="s">
        <v>39</v>
      </c>
      <c r="F13" s="43">
        <f t="shared" si="0"/>
        <v>4.3207913796149092E-2</v>
      </c>
    </row>
    <row r="14" spans="1:6" outlineLevel="1" x14ac:dyDescent="0.2">
      <c r="A14" s="31"/>
      <c r="B14" s="61" t="s">
        <v>399</v>
      </c>
      <c r="C14" s="54"/>
      <c r="D14" s="32" t="s">
        <v>40</v>
      </c>
      <c r="E14" s="33" t="s">
        <v>41</v>
      </c>
      <c r="F14" s="43">
        <f t="shared" si="0"/>
        <v>5.5590885002649706E-2</v>
      </c>
    </row>
    <row r="15" spans="1:6" x14ac:dyDescent="0.2">
      <c r="A15" s="62" t="s">
        <v>413</v>
      </c>
      <c r="B15" s="53"/>
      <c r="C15" s="53"/>
      <c r="D15" s="28" t="s">
        <v>42</v>
      </c>
      <c r="E15" s="29" t="s">
        <v>43</v>
      </c>
      <c r="F15" s="44"/>
    </row>
    <row r="16" spans="1:6" outlineLevel="1" x14ac:dyDescent="0.2">
      <c r="A16" s="31"/>
      <c r="B16" s="61" t="s">
        <v>395</v>
      </c>
      <c r="C16" s="54"/>
      <c r="D16" s="32" t="s">
        <v>44</v>
      </c>
      <c r="E16" s="33" t="s">
        <v>45</v>
      </c>
      <c r="F16" s="43">
        <f>D16/$D$15</f>
        <v>0.7447182325295385</v>
      </c>
    </row>
    <row r="17" spans="1:6" outlineLevel="1" x14ac:dyDescent="0.2">
      <c r="A17" s="30"/>
      <c r="B17" s="62" t="s">
        <v>397</v>
      </c>
      <c r="C17" s="53"/>
      <c r="D17" s="34" t="s">
        <v>46</v>
      </c>
      <c r="E17" s="35" t="s">
        <v>47</v>
      </c>
      <c r="F17" s="43">
        <f t="shared" ref="F17:F18" si="1">D17/$D$15</f>
        <v>0.10642047700619318</v>
      </c>
    </row>
    <row r="18" spans="1:6" outlineLevel="1" x14ac:dyDescent="0.2">
      <c r="A18" s="31"/>
      <c r="B18" s="61" t="s">
        <v>399</v>
      </c>
      <c r="C18" s="54"/>
      <c r="D18" s="32" t="s">
        <v>48</v>
      </c>
      <c r="E18" s="33" t="s">
        <v>49</v>
      </c>
      <c r="F18" s="43">
        <f t="shared" si="1"/>
        <v>0.14886129046426846</v>
      </c>
    </row>
    <row r="19" spans="1:6" x14ac:dyDescent="0.2">
      <c r="A19" s="62" t="s">
        <v>414</v>
      </c>
      <c r="B19" s="53"/>
      <c r="C19" s="53"/>
      <c r="D19" s="28" t="s">
        <v>50</v>
      </c>
      <c r="E19" s="29" t="s">
        <v>51</v>
      </c>
      <c r="F19" s="44"/>
    </row>
    <row r="20" spans="1:6" outlineLevel="1" x14ac:dyDescent="0.2">
      <c r="A20" s="31"/>
      <c r="B20" s="61" t="s">
        <v>395</v>
      </c>
      <c r="C20" s="54"/>
      <c r="D20" s="32" t="s">
        <v>52</v>
      </c>
      <c r="E20" s="33" t="s">
        <v>53</v>
      </c>
      <c r="F20" s="43">
        <f>D20/$D$19</f>
        <v>0.93019994338797252</v>
      </c>
    </row>
    <row r="21" spans="1:6" outlineLevel="1" x14ac:dyDescent="0.2">
      <c r="A21" s="30"/>
      <c r="B21" s="62" t="s">
        <v>397</v>
      </c>
      <c r="C21" s="53"/>
      <c r="D21" s="34" t="s">
        <v>54</v>
      </c>
      <c r="E21" s="35" t="s">
        <v>55</v>
      </c>
      <c r="F21" s="43">
        <f t="shared" ref="F21:F22" si="2">D21/$D$19</f>
        <v>4.3423998353104655E-2</v>
      </c>
    </row>
    <row r="22" spans="1:6" ht="12.75" customHeight="1" outlineLevel="1" x14ac:dyDescent="0.2">
      <c r="A22" s="31"/>
      <c r="B22" s="61" t="s">
        <v>399</v>
      </c>
      <c r="C22" s="54"/>
      <c r="D22" s="32" t="s">
        <v>56</v>
      </c>
      <c r="E22" s="33" t="s">
        <v>57</v>
      </c>
      <c r="F22" s="43">
        <f t="shared" si="2"/>
        <v>2.6376058258922825E-2</v>
      </c>
    </row>
    <row r="23" spans="1:6" x14ac:dyDescent="0.2">
      <c r="A23" s="62" t="s">
        <v>415</v>
      </c>
      <c r="B23" s="53"/>
      <c r="C23" s="53"/>
      <c r="D23" s="28" t="s">
        <v>58</v>
      </c>
      <c r="E23" s="29" t="s">
        <v>59</v>
      </c>
      <c r="F23" s="44"/>
    </row>
    <row r="24" spans="1:6" outlineLevel="1" x14ac:dyDescent="0.2">
      <c r="A24" s="31"/>
      <c r="B24" s="61" t="s">
        <v>395</v>
      </c>
      <c r="C24" s="54"/>
      <c r="D24" s="32" t="s">
        <v>60</v>
      </c>
      <c r="E24" s="33" t="s">
        <v>61</v>
      </c>
      <c r="F24" s="43">
        <f>D24/$D$23</f>
        <v>0.84903694139296548</v>
      </c>
    </row>
    <row r="25" spans="1:6" outlineLevel="1" x14ac:dyDescent="0.2">
      <c r="A25" s="30"/>
      <c r="B25" s="53" t="s">
        <v>10</v>
      </c>
      <c r="C25" s="53"/>
      <c r="D25" s="34" t="s">
        <v>62</v>
      </c>
      <c r="E25" s="35" t="s">
        <v>63</v>
      </c>
      <c r="F25" s="43">
        <f t="shared" ref="F25:F26" si="3">D25/$D$23</f>
        <v>0.10795965778249973</v>
      </c>
    </row>
    <row r="26" spans="1:6" outlineLevel="1" x14ac:dyDescent="0.2">
      <c r="A26" s="31"/>
      <c r="B26" s="54" t="s">
        <v>12</v>
      </c>
      <c r="C26" s="54"/>
      <c r="D26" s="32" t="s">
        <v>64</v>
      </c>
      <c r="E26" s="33" t="s">
        <v>65</v>
      </c>
      <c r="F26" s="43">
        <f t="shared" si="3"/>
        <v>4.3003400824534736E-2</v>
      </c>
    </row>
    <row r="27" spans="1:6" x14ac:dyDescent="0.2">
      <c r="A27" s="62" t="s">
        <v>416</v>
      </c>
      <c r="B27" s="53"/>
      <c r="C27" s="53"/>
      <c r="D27" s="28" t="s">
        <v>66</v>
      </c>
      <c r="E27" s="29" t="s">
        <v>67</v>
      </c>
      <c r="F27" s="44"/>
    </row>
    <row r="28" spans="1:6" outlineLevel="1" x14ac:dyDescent="0.2">
      <c r="A28" s="31"/>
      <c r="B28" s="61" t="s">
        <v>395</v>
      </c>
      <c r="C28" s="54"/>
      <c r="D28" s="32" t="s">
        <v>68</v>
      </c>
      <c r="E28" s="33" t="s">
        <v>69</v>
      </c>
      <c r="F28" s="43">
        <f>D28/D$27</f>
        <v>0.79446795383366964</v>
      </c>
    </row>
    <row r="29" spans="1:6" outlineLevel="1" x14ac:dyDescent="0.2">
      <c r="A29" s="30"/>
      <c r="B29" s="53" t="s">
        <v>10</v>
      </c>
      <c r="C29" s="53"/>
      <c r="D29" s="34" t="s">
        <v>70</v>
      </c>
      <c r="E29" s="35" t="s">
        <v>71</v>
      </c>
      <c r="F29" s="43">
        <f t="shared" ref="F29:F30" si="4">D29/D$27</f>
        <v>0.11982523321239597</v>
      </c>
    </row>
    <row r="30" spans="1:6" outlineLevel="1" x14ac:dyDescent="0.2">
      <c r="A30" s="31"/>
      <c r="B30" s="54" t="s">
        <v>12</v>
      </c>
      <c r="C30" s="54"/>
      <c r="D30" s="32" t="s">
        <v>72</v>
      </c>
      <c r="E30" s="33" t="s">
        <v>73</v>
      </c>
      <c r="F30" s="43">
        <f t="shared" si="4"/>
        <v>8.5706812953934258E-2</v>
      </c>
    </row>
    <row r="31" spans="1:6" x14ac:dyDescent="0.2">
      <c r="A31" s="62" t="s">
        <v>417</v>
      </c>
      <c r="B31" s="53"/>
      <c r="C31" s="53"/>
      <c r="D31" s="28" t="s">
        <v>74</v>
      </c>
      <c r="E31" s="29" t="s">
        <v>75</v>
      </c>
      <c r="F31" s="44"/>
    </row>
    <row r="32" spans="1:6" outlineLevel="1" x14ac:dyDescent="0.2">
      <c r="A32" s="31"/>
      <c r="B32" s="61" t="s">
        <v>395</v>
      </c>
      <c r="C32" s="54"/>
      <c r="D32" s="32" t="s">
        <v>76</v>
      </c>
      <c r="E32" s="33" t="s">
        <v>77</v>
      </c>
      <c r="F32" s="43">
        <f>D32/D$31</f>
        <v>0.8654265857829524</v>
      </c>
    </row>
    <row r="33" spans="1:6" outlineLevel="1" x14ac:dyDescent="0.2">
      <c r="A33" s="30"/>
      <c r="B33" s="53" t="s">
        <v>10</v>
      </c>
      <c r="C33" s="53"/>
      <c r="D33" s="34" t="s">
        <v>78</v>
      </c>
      <c r="E33" s="35" t="s">
        <v>79</v>
      </c>
      <c r="F33" s="43">
        <f t="shared" ref="F33:F34" si="5">D33/D$31</f>
        <v>6.096456890933822E-2</v>
      </c>
    </row>
    <row r="34" spans="1:6" outlineLevel="1" x14ac:dyDescent="0.2">
      <c r="A34" s="31"/>
      <c r="B34" s="54" t="s">
        <v>12</v>
      </c>
      <c r="C34" s="54"/>
      <c r="D34" s="32" t="s">
        <v>80</v>
      </c>
      <c r="E34" s="33" t="s">
        <v>65</v>
      </c>
      <c r="F34" s="43">
        <f t="shared" si="5"/>
        <v>7.3613218976474035E-2</v>
      </c>
    </row>
    <row r="35" spans="1:6" x14ac:dyDescent="0.2">
      <c r="A35" s="62" t="s">
        <v>418</v>
      </c>
      <c r="B35" s="53"/>
      <c r="C35" s="53"/>
      <c r="D35" s="28" t="s">
        <v>81</v>
      </c>
      <c r="E35" s="29" t="s">
        <v>82</v>
      </c>
      <c r="F35" s="44"/>
    </row>
    <row r="36" spans="1:6" outlineLevel="1" x14ac:dyDescent="0.2">
      <c r="A36" s="31"/>
      <c r="B36" s="61" t="s">
        <v>395</v>
      </c>
      <c r="C36" s="54"/>
      <c r="D36" s="32" t="s">
        <v>83</v>
      </c>
      <c r="E36" s="33" t="s">
        <v>84</v>
      </c>
      <c r="F36" s="43">
        <f>D36/$D$35</f>
        <v>0.95919121203859237</v>
      </c>
    </row>
    <row r="37" spans="1:6" outlineLevel="1" x14ac:dyDescent="0.2">
      <c r="A37" s="30"/>
      <c r="B37" s="53" t="s">
        <v>10</v>
      </c>
      <c r="C37" s="53"/>
      <c r="D37" s="34" t="s">
        <v>85</v>
      </c>
      <c r="E37" s="35" t="s">
        <v>86</v>
      </c>
      <c r="F37" s="43">
        <f>D37/$D$35</f>
        <v>4.080878796140755E-2</v>
      </c>
    </row>
    <row r="38" spans="1:6" x14ac:dyDescent="0.2">
      <c r="A38" s="61" t="s">
        <v>419</v>
      </c>
      <c r="B38" s="54"/>
      <c r="C38" s="54"/>
      <c r="D38" s="28" t="s">
        <v>87</v>
      </c>
      <c r="E38" s="29" t="s">
        <v>88</v>
      </c>
      <c r="F38" s="44"/>
    </row>
    <row r="39" spans="1:6" outlineLevel="1" x14ac:dyDescent="0.2">
      <c r="A39" s="30"/>
      <c r="B39" s="62" t="s">
        <v>395</v>
      </c>
      <c r="C39" s="53"/>
      <c r="D39" s="34" t="s">
        <v>89</v>
      </c>
      <c r="E39" s="35" t="s">
        <v>90</v>
      </c>
      <c r="F39" s="43">
        <f>D39/$D$38</f>
        <v>0.98287948876913533</v>
      </c>
    </row>
    <row r="40" spans="1:6" outlineLevel="1" x14ac:dyDescent="0.2">
      <c r="A40" s="31"/>
      <c r="B40" s="54" t="s">
        <v>10</v>
      </c>
      <c r="C40" s="54"/>
      <c r="D40" s="32" t="s">
        <v>91</v>
      </c>
      <c r="E40" s="33" t="s">
        <v>92</v>
      </c>
      <c r="F40" s="43">
        <f>D40/$D$38</f>
        <v>1.7120511230864607E-2</v>
      </c>
    </row>
    <row r="41" spans="1:6" x14ac:dyDescent="0.2">
      <c r="A41" s="62" t="s">
        <v>420</v>
      </c>
      <c r="B41" s="53"/>
      <c r="C41" s="53"/>
      <c r="D41" s="28" t="s">
        <v>93</v>
      </c>
      <c r="E41" s="29" t="s">
        <v>94</v>
      </c>
      <c r="F41" s="44"/>
    </row>
    <row r="42" spans="1:6" outlineLevel="1" x14ac:dyDescent="0.2">
      <c r="A42" s="31"/>
      <c r="B42" s="61" t="s">
        <v>395</v>
      </c>
      <c r="C42" s="54"/>
      <c r="D42" s="32" t="s">
        <v>95</v>
      </c>
      <c r="E42" s="33" t="s">
        <v>96</v>
      </c>
      <c r="F42" s="43">
        <f>D42/$D$41</f>
        <v>0.98138927233287321</v>
      </c>
    </row>
    <row r="43" spans="1:6" outlineLevel="1" x14ac:dyDescent="0.2">
      <c r="A43" s="30"/>
      <c r="B43" s="53" t="s">
        <v>10</v>
      </c>
      <c r="C43" s="53"/>
      <c r="D43" s="34" t="s">
        <v>97</v>
      </c>
      <c r="E43" s="35" t="s">
        <v>98</v>
      </c>
      <c r="F43" s="43">
        <f>D43/$D$41</f>
        <v>1.8610727667126799E-2</v>
      </c>
    </row>
    <row r="44" spans="1:6" x14ac:dyDescent="0.2">
      <c r="A44" s="61" t="s">
        <v>421</v>
      </c>
      <c r="B44" s="54"/>
      <c r="C44" s="54"/>
      <c r="D44" s="28" t="s">
        <v>99</v>
      </c>
      <c r="E44" s="29" t="s">
        <v>100</v>
      </c>
      <c r="F44" s="44"/>
    </row>
    <row r="45" spans="1:6" outlineLevel="1" x14ac:dyDescent="0.2">
      <c r="A45" s="30"/>
      <c r="B45" s="62" t="s">
        <v>395</v>
      </c>
      <c r="C45" s="53"/>
      <c r="D45" s="34" t="s">
        <v>101</v>
      </c>
      <c r="E45" s="35" t="s">
        <v>102</v>
      </c>
      <c r="F45" s="43">
        <f>D45/$D$44</f>
        <v>0.72917551477238096</v>
      </c>
    </row>
    <row r="46" spans="1:6" outlineLevel="1" x14ac:dyDescent="0.2">
      <c r="A46" s="31"/>
      <c r="B46" s="54" t="s">
        <v>10</v>
      </c>
      <c r="C46" s="54"/>
      <c r="D46" s="32" t="s">
        <v>103</v>
      </c>
      <c r="E46" s="33" t="s">
        <v>104</v>
      </c>
      <c r="F46" s="43">
        <f t="shared" ref="F46:F47" si="6">D46/$D$44</f>
        <v>0.18864577764231502</v>
      </c>
    </row>
    <row r="47" spans="1:6" outlineLevel="1" x14ac:dyDescent="0.2">
      <c r="A47" s="30"/>
      <c r="B47" s="53" t="s">
        <v>12</v>
      </c>
      <c r="C47" s="53"/>
      <c r="D47" s="34" t="s">
        <v>105</v>
      </c>
      <c r="E47" s="35" t="s">
        <v>106</v>
      </c>
      <c r="F47" s="43">
        <f t="shared" si="6"/>
        <v>8.2178707585304073E-2</v>
      </c>
    </row>
    <row r="48" spans="1:6" x14ac:dyDescent="0.2">
      <c r="A48" s="61" t="s">
        <v>422</v>
      </c>
      <c r="B48" s="54"/>
      <c r="C48" s="54"/>
      <c r="D48" s="28" t="s">
        <v>107</v>
      </c>
      <c r="E48" s="29" t="s">
        <v>108</v>
      </c>
      <c r="F48" s="44"/>
    </row>
    <row r="49" spans="1:6" outlineLevel="1" x14ac:dyDescent="0.2">
      <c r="A49" s="30"/>
      <c r="B49" s="53" t="s">
        <v>7</v>
      </c>
      <c r="C49" s="53"/>
      <c r="D49" s="34" t="s">
        <v>109</v>
      </c>
      <c r="E49" s="35" t="s">
        <v>110</v>
      </c>
      <c r="F49" s="43">
        <f>D49/$D$48</f>
        <v>1.5492835243210334E-2</v>
      </c>
    </row>
    <row r="50" spans="1:6" outlineLevel="1" x14ac:dyDescent="0.2">
      <c r="A50" s="31"/>
      <c r="B50" s="61" t="s">
        <v>395</v>
      </c>
      <c r="C50" s="54"/>
      <c r="D50" s="32" t="s">
        <v>111</v>
      </c>
      <c r="E50" s="33" t="s">
        <v>112</v>
      </c>
      <c r="F50" s="43">
        <f t="shared" ref="F50:F53" si="7">D50/$D$48</f>
        <v>0.78990628193698487</v>
      </c>
    </row>
    <row r="51" spans="1:6" outlineLevel="1" x14ac:dyDescent="0.2">
      <c r="A51" s="30"/>
      <c r="B51" s="53" t="s">
        <v>9</v>
      </c>
      <c r="C51" s="53"/>
      <c r="D51" s="34" t="s">
        <v>113</v>
      </c>
      <c r="E51" s="35" t="s">
        <v>114</v>
      </c>
      <c r="F51" s="43">
        <f t="shared" si="7"/>
        <v>9.7849485746591587E-3</v>
      </c>
    </row>
    <row r="52" spans="1:6" outlineLevel="1" x14ac:dyDescent="0.2">
      <c r="A52" s="31"/>
      <c r="B52" s="54" t="s">
        <v>10</v>
      </c>
      <c r="C52" s="54"/>
      <c r="D52" s="32" t="s">
        <v>115</v>
      </c>
      <c r="E52" s="33" t="s">
        <v>116</v>
      </c>
      <c r="F52" s="43">
        <f t="shared" si="7"/>
        <v>7.8551392724347135E-2</v>
      </c>
    </row>
    <row r="53" spans="1:6" outlineLevel="1" x14ac:dyDescent="0.2">
      <c r="A53" s="30"/>
      <c r="B53" s="53" t="s">
        <v>12</v>
      </c>
      <c r="C53" s="53"/>
      <c r="D53" s="34" t="s">
        <v>117</v>
      </c>
      <c r="E53" s="35" t="s">
        <v>118</v>
      </c>
      <c r="F53" s="43">
        <f t="shared" si="7"/>
        <v>0.10626454152079845</v>
      </c>
    </row>
    <row r="54" spans="1:6" x14ac:dyDescent="0.2">
      <c r="A54" s="61" t="s">
        <v>424</v>
      </c>
      <c r="B54" s="54"/>
      <c r="C54" s="54"/>
      <c r="D54" s="28" t="s">
        <v>119</v>
      </c>
      <c r="E54" s="29" t="s">
        <v>120</v>
      </c>
      <c r="F54" s="44"/>
    </row>
    <row r="55" spans="1:6" outlineLevel="1" x14ac:dyDescent="0.2">
      <c r="A55" s="30"/>
      <c r="B55" s="53" t="s">
        <v>8</v>
      </c>
      <c r="C55" s="53"/>
      <c r="D55" s="34" t="s">
        <v>121</v>
      </c>
      <c r="E55" s="35" t="s">
        <v>122</v>
      </c>
      <c r="F55" s="43">
        <f>D55/$D$54</f>
        <v>0.78077026663075677</v>
      </c>
    </row>
    <row r="56" spans="1:6" outlineLevel="1" x14ac:dyDescent="0.2">
      <c r="A56" s="31"/>
      <c r="B56" s="54" t="s">
        <v>10</v>
      </c>
      <c r="C56" s="54"/>
      <c r="D56" s="32" t="s">
        <v>123</v>
      </c>
      <c r="E56" s="33" t="s">
        <v>124</v>
      </c>
      <c r="F56" s="43">
        <f t="shared" ref="F56:F57" si="8">D56/$D$54</f>
        <v>0.14455965526528414</v>
      </c>
    </row>
    <row r="57" spans="1:6" outlineLevel="1" x14ac:dyDescent="0.2">
      <c r="A57" s="30"/>
      <c r="B57" s="53" t="s">
        <v>12</v>
      </c>
      <c r="C57" s="53"/>
      <c r="D57" s="34" t="s">
        <v>125</v>
      </c>
      <c r="E57" s="35" t="s">
        <v>126</v>
      </c>
      <c r="F57" s="43">
        <f t="shared" si="8"/>
        <v>7.4670078103959064E-2</v>
      </c>
    </row>
    <row r="58" spans="1:6" x14ac:dyDescent="0.2">
      <c r="A58" s="61" t="s">
        <v>423</v>
      </c>
      <c r="B58" s="54"/>
      <c r="C58" s="54"/>
      <c r="D58" s="28" t="s">
        <v>127</v>
      </c>
      <c r="E58" s="29" t="s">
        <v>128</v>
      </c>
      <c r="F58" s="44"/>
    </row>
    <row r="59" spans="1:6" outlineLevel="1" x14ac:dyDescent="0.2">
      <c r="A59" s="30"/>
      <c r="B59" s="53" t="s">
        <v>8</v>
      </c>
      <c r="C59" s="53"/>
      <c r="D59" s="34" t="s">
        <v>129</v>
      </c>
      <c r="E59" s="35" t="s">
        <v>130</v>
      </c>
      <c r="F59" s="43">
        <f>D59/D$58</f>
        <v>0.9253700920695791</v>
      </c>
    </row>
    <row r="60" spans="1:6" outlineLevel="1" x14ac:dyDescent="0.2">
      <c r="A60" s="31"/>
      <c r="B60" s="54" t="s">
        <v>10</v>
      </c>
      <c r="C60" s="54"/>
      <c r="D60" s="32" t="s">
        <v>131</v>
      </c>
      <c r="E60" s="33" t="s">
        <v>132</v>
      </c>
      <c r="F60" s="43">
        <f t="shared" ref="F60:F61" si="9">D60/D$58</f>
        <v>1.8137534331761414E-2</v>
      </c>
    </row>
    <row r="61" spans="1:6" outlineLevel="1" x14ac:dyDescent="0.2">
      <c r="A61" s="30"/>
      <c r="B61" s="53" t="s">
        <v>12</v>
      </c>
      <c r="C61" s="53"/>
      <c r="D61" s="34" t="s">
        <v>133</v>
      </c>
      <c r="E61" s="35" t="s">
        <v>134</v>
      </c>
      <c r="F61" s="43">
        <f t="shared" si="9"/>
        <v>5.6492373598659551E-2</v>
      </c>
    </row>
    <row r="62" spans="1:6" x14ac:dyDescent="0.2">
      <c r="A62" s="54" t="s">
        <v>29</v>
      </c>
      <c r="B62" s="54"/>
      <c r="C62" s="54"/>
      <c r="D62" s="28" t="s">
        <v>135</v>
      </c>
      <c r="E62" s="29" t="s">
        <v>136</v>
      </c>
      <c r="F62" s="44"/>
    </row>
    <row r="63" spans="1:6" outlineLevel="1" x14ac:dyDescent="0.2">
      <c r="A63" s="30"/>
      <c r="B63" s="53" t="s">
        <v>7</v>
      </c>
      <c r="C63" s="53"/>
      <c r="D63" s="34" t="s">
        <v>137</v>
      </c>
      <c r="E63" s="35" t="s">
        <v>138</v>
      </c>
      <c r="F63" s="43">
        <f>D63/$D$62</f>
        <v>0.25454545454545452</v>
      </c>
    </row>
    <row r="64" spans="1:6" outlineLevel="1" x14ac:dyDescent="0.2">
      <c r="A64" s="31"/>
      <c r="B64" s="54" t="s">
        <v>8</v>
      </c>
      <c r="C64" s="54"/>
      <c r="D64" s="32" t="s">
        <v>139</v>
      </c>
      <c r="E64" s="33" t="s">
        <v>79</v>
      </c>
      <c r="F64" s="43">
        <f t="shared" ref="F64:F67" si="10">D64/$D$62</f>
        <v>0.2818181818181818</v>
      </c>
    </row>
    <row r="65" spans="1:6" outlineLevel="1" x14ac:dyDescent="0.2">
      <c r="A65" s="30"/>
      <c r="B65" s="53" t="s">
        <v>9</v>
      </c>
      <c r="C65" s="53"/>
      <c r="D65" s="34" t="s">
        <v>137</v>
      </c>
      <c r="E65" s="35" t="s">
        <v>138</v>
      </c>
      <c r="F65" s="43">
        <f t="shared" si="10"/>
        <v>0.25454545454545452</v>
      </c>
    </row>
    <row r="66" spans="1:6" outlineLevel="1" x14ac:dyDescent="0.2">
      <c r="A66" s="31"/>
      <c r="B66" s="54" t="s">
        <v>11</v>
      </c>
      <c r="C66" s="54"/>
      <c r="D66" s="32" t="s">
        <v>34</v>
      </c>
      <c r="E66" s="33" t="s">
        <v>35</v>
      </c>
      <c r="F66" s="43">
        <f t="shared" si="10"/>
        <v>6.363636363636363E-2</v>
      </c>
    </row>
    <row r="67" spans="1:6" outlineLevel="1" x14ac:dyDescent="0.2">
      <c r="A67" s="30"/>
      <c r="B67" s="53" t="s">
        <v>12</v>
      </c>
      <c r="C67" s="53"/>
      <c r="D67" s="34" t="s">
        <v>140</v>
      </c>
      <c r="E67" s="35" t="s">
        <v>141</v>
      </c>
      <c r="F67" s="43">
        <f t="shared" si="10"/>
        <v>0.14545454545454545</v>
      </c>
    </row>
  </sheetData>
  <mergeCells count="63">
    <mergeCell ref="B10:C10"/>
    <mergeCell ref="A3:E3"/>
    <mergeCell ref="A4:E4"/>
    <mergeCell ref="A5:E5"/>
    <mergeCell ref="A8:C8"/>
    <mergeCell ref="A9:C9"/>
    <mergeCell ref="B22:C22"/>
    <mergeCell ref="B11:C11"/>
    <mergeCell ref="B12:C12"/>
    <mergeCell ref="B13:C13"/>
    <mergeCell ref="B14:C14"/>
    <mergeCell ref="A15:C15"/>
    <mergeCell ref="B16:C16"/>
    <mergeCell ref="B17:C17"/>
    <mergeCell ref="B18:C18"/>
    <mergeCell ref="A19:C19"/>
    <mergeCell ref="B20:C20"/>
    <mergeCell ref="B21:C21"/>
    <mergeCell ref="B34:C34"/>
    <mergeCell ref="A23:C23"/>
    <mergeCell ref="B24:C24"/>
    <mergeCell ref="B25:C25"/>
    <mergeCell ref="B26:C26"/>
    <mergeCell ref="A27:C27"/>
    <mergeCell ref="B28:C28"/>
    <mergeCell ref="B29:C29"/>
    <mergeCell ref="B30:C30"/>
    <mergeCell ref="A31:C31"/>
    <mergeCell ref="B32:C32"/>
    <mergeCell ref="B33:C33"/>
    <mergeCell ref="B46:C46"/>
    <mergeCell ref="A35:C35"/>
    <mergeCell ref="B36:C36"/>
    <mergeCell ref="B37:C37"/>
    <mergeCell ref="A38:C38"/>
    <mergeCell ref="B39:C39"/>
    <mergeCell ref="B40:C40"/>
    <mergeCell ref="A41:C41"/>
    <mergeCell ref="B42:C42"/>
    <mergeCell ref="B43:C43"/>
    <mergeCell ref="A44:C44"/>
    <mergeCell ref="B45:C45"/>
    <mergeCell ref="A58:C58"/>
    <mergeCell ref="B47:C47"/>
    <mergeCell ref="A48:C48"/>
    <mergeCell ref="B49:C49"/>
    <mergeCell ref="B50:C50"/>
    <mergeCell ref="B51:C51"/>
    <mergeCell ref="B52:C52"/>
    <mergeCell ref="B53:C53"/>
    <mergeCell ref="A54:C54"/>
    <mergeCell ref="B55:C55"/>
    <mergeCell ref="B56:C56"/>
    <mergeCell ref="B57:C57"/>
    <mergeCell ref="B65:C65"/>
    <mergeCell ref="B66:C66"/>
    <mergeCell ref="B67:C67"/>
    <mergeCell ref="B59:C59"/>
    <mergeCell ref="B60:C60"/>
    <mergeCell ref="B61:C61"/>
    <mergeCell ref="A62:C62"/>
    <mergeCell ref="B63:C63"/>
    <mergeCell ref="B64:C64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26DDC0-0D30-4E12-AC89-BB894142FF5E}">
  <sheetPr>
    <outlinePr summaryBelow="0"/>
  </sheetPr>
  <dimension ref="A1:BB82"/>
  <sheetViews>
    <sheetView showGridLines="0" zoomScale="30" zoomScaleNormal="30" workbookViewId="0">
      <selection activeCell="A10" sqref="A10:B10"/>
    </sheetView>
  </sheetViews>
  <sheetFormatPr baseColWidth="10" defaultColWidth="9.140625" defaultRowHeight="12.75" outlineLevelRow="2" x14ac:dyDescent="0.2"/>
  <cols>
    <col min="1" max="2" width="9.140625" style="23"/>
    <col min="3" max="3" width="9.140625" style="23" customWidth="1"/>
    <col min="4" max="4" width="22.28515625" style="23" customWidth="1"/>
    <col min="5" max="5" width="9.28515625" style="23" bestFit="1" customWidth="1"/>
    <col min="6" max="6" width="9.140625" style="23" bestFit="1" customWidth="1"/>
    <col min="7" max="7" width="9.28515625" style="23" bestFit="1" customWidth="1"/>
    <col min="8" max="11" width="9.140625" style="23" bestFit="1" customWidth="1"/>
    <col min="12" max="16384" width="9.140625" style="23"/>
  </cols>
  <sheetData>
    <row r="1" spans="1:54" ht="22.5" x14ac:dyDescent="0.2">
      <c r="A1" s="22" t="s">
        <v>0</v>
      </c>
      <c r="T1" s="64" t="s">
        <v>391</v>
      </c>
      <c r="U1" s="64"/>
      <c r="V1" s="64"/>
      <c r="W1" s="64"/>
      <c r="X1" s="64"/>
      <c r="Y1" s="64" t="s">
        <v>392</v>
      </c>
      <c r="Z1" s="64"/>
      <c r="AA1" s="64"/>
      <c r="AB1" s="64"/>
      <c r="AC1" s="64"/>
      <c r="AD1" s="64" t="s">
        <v>401</v>
      </c>
      <c r="AE1" s="64"/>
      <c r="AF1" s="64"/>
      <c r="AG1" s="64"/>
      <c r="AH1" s="64"/>
      <c r="AI1" s="64" t="s">
        <v>405</v>
      </c>
      <c r="AJ1" s="64"/>
      <c r="AK1" s="64"/>
      <c r="AL1" s="64"/>
      <c r="AM1" s="64"/>
      <c r="AN1" s="64" t="s">
        <v>406</v>
      </c>
      <c r="AO1" s="64"/>
      <c r="AP1" s="64"/>
      <c r="AQ1" s="64"/>
      <c r="AR1" s="64"/>
      <c r="AS1" s="64" t="s">
        <v>409</v>
      </c>
      <c r="AT1" s="64"/>
      <c r="AU1" s="64"/>
      <c r="AV1" s="64"/>
      <c r="AW1" s="64"/>
      <c r="AX1" s="64" t="s">
        <v>411</v>
      </c>
      <c r="AY1" s="64"/>
      <c r="AZ1" s="64"/>
      <c r="BA1" s="64"/>
      <c r="BB1" s="64"/>
    </row>
    <row r="3" spans="1:54" ht="10.5" customHeight="1" x14ac:dyDescent="0.2">
      <c r="A3" s="57" t="s">
        <v>1</v>
      </c>
      <c r="B3" s="57"/>
      <c r="C3" s="57"/>
      <c r="D3" s="57"/>
      <c r="E3" s="57"/>
      <c r="F3" s="57"/>
      <c r="G3" s="57"/>
      <c r="H3" s="57"/>
      <c r="I3" s="57"/>
      <c r="J3" s="57"/>
      <c r="K3" s="57"/>
    </row>
    <row r="4" spans="1:54" ht="10.5" customHeight="1" x14ac:dyDescent="0.2">
      <c r="A4" s="58" t="s">
        <v>2</v>
      </c>
      <c r="B4" s="58"/>
      <c r="C4" s="58"/>
      <c r="D4" s="58"/>
      <c r="E4" s="58"/>
      <c r="F4" s="58"/>
      <c r="G4" s="58"/>
      <c r="H4" s="58"/>
      <c r="I4" s="58"/>
      <c r="J4" s="58"/>
      <c r="K4" s="58"/>
    </row>
    <row r="5" spans="1:54" ht="10.5" customHeight="1" x14ac:dyDescent="0.2">
      <c r="A5" s="58" t="s">
        <v>3</v>
      </c>
      <c r="B5" s="58"/>
      <c r="C5" s="58"/>
      <c r="D5" s="58"/>
      <c r="E5" s="58"/>
      <c r="F5" s="58"/>
      <c r="G5" s="58"/>
      <c r="H5" s="58"/>
      <c r="I5" s="58"/>
      <c r="J5" s="58"/>
      <c r="K5" s="58"/>
    </row>
    <row r="6" spans="1:54" x14ac:dyDescent="0.2">
      <c r="A6" s="60" t="s">
        <v>14</v>
      </c>
      <c r="B6" s="60"/>
      <c r="C6" s="60"/>
      <c r="D6" s="60"/>
    </row>
    <row r="7" spans="1:54" ht="18" x14ac:dyDescent="0.2">
      <c r="A7" s="24" t="s">
        <v>13</v>
      </c>
      <c r="B7" s="24" t="s">
        <v>4</v>
      </c>
      <c r="C7" s="24" t="s">
        <v>175</v>
      </c>
      <c r="D7" s="25" t="s">
        <v>5</v>
      </c>
      <c r="E7" s="37" t="s">
        <v>6</v>
      </c>
      <c r="F7" s="40" t="s">
        <v>394</v>
      </c>
      <c r="G7" s="40" t="s">
        <v>395</v>
      </c>
      <c r="H7" s="40" t="s">
        <v>396</v>
      </c>
      <c r="I7" s="40" t="s">
        <v>397</v>
      </c>
      <c r="J7" s="40" t="s">
        <v>398</v>
      </c>
      <c r="K7" s="40" t="s">
        <v>399</v>
      </c>
      <c r="L7" s="37" t="s">
        <v>6</v>
      </c>
      <c r="M7" s="40" t="s">
        <v>394</v>
      </c>
      <c r="N7" s="40" t="s">
        <v>395</v>
      </c>
      <c r="O7" s="40" t="s">
        <v>396</v>
      </c>
      <c r="P7" s="40" t="s">
        <v>397</v>
      </c>
      <c r="Q7" s="40" t="s">
        <v>398</v>
      </c>
      <c r="R7" s="40" t="s">
        <v>399</v>
      </c>
    </row>
    <row r="8" spans="1:54" outlineLevel="1" collapsed="1" x14ac:dyDescent="0.2">
      <c r="A8" s="27"/>
      <c r="B8" s="56" t="s">
        <v>6</v>
      </c>
      <c r="C8" s="56"/>
      <c r="D8" s="56"/>
      <c r="E8" s="28" t="s">
        <v>176</v>
      </c>
      <c r="F8" s="28" t="s">
        <v>142</v>
      </c>
      <c r="G8" s="28" t="s">
        <v>177</v>
      </c>
      <c r="H8" s="28" t="s">
        <v>144</v>
      </c>
      <c r="I8" s="28" t="s">
        <v>178</v>
      </c>
      <c r="J8" s="28" t="s">
        <v>34</v>
      </c>
      <c r="K8" s="28" t="s">
        <v>179</v>
      </c>
      <c r="L8" s="29" t="s">
        <v>31</v>
      </c>
      <c r="M8" s="29">
        <f>F8/$E$8</f>
        <v>6.0364445471433334E-3</v>
      </c>
      <c r="N8" s="29">
        <f t="shared" ref="N8:R8" si="0">G8/$E$8</f>
        <v>0.82802948381259234</v>
      </c>
      <c r="O8" s="29">
        <f t="shared" si="0"/>
        <v>5.6956775162562102E-3</v>
      </c>
      <c r="P8" s="29">
        <f t="shared" si="0"/>
        <v>8.8292737702853757E-2</v>
      </c>
      <c r="Q8" s="29">
        <f t="shared" si="0"/>
        <v>1.022301092661371E-3</v>
      </c>
      <c r="R8" s="29">
        <f t="shared" si="0"/>
        <v>7.0923355328492921E-2</v>
      </c>
    </row>
    <row r="9" spans="1:54" outlineLevel="1" x14ac:dyDescent="0.2">
      <c r="A9" s="30"/>
      <c r="B9" s="53" t="s">
        <v>16</v>
      </c>
      <c r="C9" s="53"/>
      <c r="D9" s="53"/>
      <c r="E9" s="28" t="s">
        <v>180</v>
      </c>
      <c r="F9" s="28" t="s">
        <v>34</v>
      </c>
      <c r="G9" s="28" t="s">
        <v>181</v>
      </c>
      <c r="H9" s="28" t="s">
        <v>34</v>
      </c>
      <c r="I9" s="28" t="s">
        <v>38</v>
      </c>
      <c r="J9" s="28" t="s">
        <v>148</v>
      </c>
      <c r="K9" s="28" t="s">
        <v>40</v>
      </c>
      <c r="L9" s="29">
        <f>E9/$E$8</f>
        <v>9.2120687349819097E-2</v>
      </c>
      <c r="M9" s="29">
        <f>F9/$E$9</f>
        <v>1.1097410604192354E-2</v>
      </c>
      <c r="N9" s="29">
        <f t="shared" ref="N9:R9" si="1">G9/$E$9</f>
        <v>0.8792848335388409</v>
      </c>
      <c r="O9" s="29">
        <f t="shared" si="1"/>
        <v>1.1097410604192354E-2</v>
      </c>
      <c r="P9" s="29">
        <f t="shared" si="1"/>
        <v>4.3086137044213491E-2</v>
      </c>
      <c r="Q9" s="29">
        <f t="shared" si="1"/>
        <v>0</v>
      </c>
      <c r="R9" s="29">
        <f t="shared" si="1"/>
        <v>5.5434208208560855E-2</v>
      </c>
    </row>
    <row r="10" spans="1:54" outlineLevel="2" x14ac:dyDescent="0.2">
      <c r="A10" s="61" t="s">
        <v>402</v>
      </c>
      <c r="B10" s="54"/>
      <c r="C10" s="54" t="s">
        <v>182</v>
      </c>
      <c r="D10" s="54"/>
      <c r="E10" s="28" t="s">
        <v>183</v>
      </c>
      <c r="F10" s="32" t="s">
        <v>184</v>
      </c>
      <c r="G10" s="32" t="s">
        <v>185</v>
      </c>
      <c r="H10" s="32" t="s">
        <v>184</v>
      </c>
      <c r="I10" s="32" t="s">
        <v>186</v>
      </c>
      <c r="J10" s="32" t="s">
        <v>148</v>
      </c>
      <c r="K10" s="32" t="s">
        <v>187</v>
      </c>
      <c r="L10" s="29">
        <f t="shared" ref="L10:L73" si="2">E10/$E$8</f>
        <v>1.4961295356091812E-2</v>
      </c>
      <c r="M10" s="35">
        <f>F10/$E10</f>
        <v>1.3015184381778741E-2</v>
      </c>
      <c r="N10" s="35">
        <f t="shared" ref="N10:R10" si="3">G10/$E10</f>
        <v>0.93101952277657263</v>
      </c>
      <c r="O10" s="35">
        <f t="shared" si="3"/>
        <v>1.3015184381778741E-2</v>
      </c>
      <c r="P10" s="35">
        <f t="shared" si="3"/>
        <v>1.9739696312364424E-2</v>
      </c>
      <c r="Q10" s="35">
        <f t="shared" si="3"/>
        <v>0</v>
      </c>
      <c r="R10" s="38">
        <f t="shared" si="3"/>
        <v>2.3210412147505421E-2</v>
      </c>
    </row>
    <row r="11" spans="1:54" outlineLevel="2" x14ac:dyDescent="0.2">
      <c r="A11" s="62" t="s">
        <v>402</v>
      </c>
      <c r="B11" s="53"/>
      <c r="C11" s="53" t="s">
        <v>188</v>
      </c>
      <c r="D11" s="53"/>
      <c r="E11" s="28" t="s">
        <v>189</v>
      </c>
      <c r="F11" s="34" t="s">
        <v>190</v>
      </c>
      <c r="G11" s="34" t="s">
        <v>191</v>
      </c>
      <c r="H11" s="34" t="s">
        <v>190</v>
      </c>
      <c r="I11" s="34" t="s">
        <v>131</v>
      </c>
      <c r="J11" s="34" t="s">
        <v>148</v>
      </c>
      <c r="K11" s="34" t="s">
        <v>192</v>
      </c>
      <c r="L11" s="29">
        <f t="shared" si="2"/>
        <v>1.4799025341383656E-2</v>
      </c>
      <c r="M11" s="33">
        <f>F11/$E11</f>
        <v>9.8684210526315784E-3</v>
      </c>
      <c r="N11" s="33">
        <f t="shared" ref="N11:N12" si="4">G11/$E11</f>
        <v>0.8125</v>
      </c>
      <c r="O11" s="33">
        <f t="shared" ref="O11:O12" si="5">H11/$E11</f>
        <v>9.8684210526315784E-3</v>
      </c>
      <c r="P11" s="33">
        <f t="shared" ref="P11:P12" si="6">I11/$E11</f>
        <v>0.11513157894736842</v>
      </c>
      <c r="Q11" s="33">
        <f t="shared" ref="Q11:Q12" si="7">J11/$E11</f>
        <v>0</v>
      </c>
      <c r="R11" s="39">
        <f t="shared" ref="R11:R12" si="8">K11/$E11</f>
        <v>5.2631578947368418E-2</v>
      </c>
    </row>
    <row r="12" spans="1:54" outlineLevel="2" x14ac:dyDescent="0.2">
      <c r="A12" s="61" t="s">
        <v>402</v>
      </c>
      <c r="B12" s="54"/>
      <c r="C12" s="54" t="s">
        <v>193</v>
      </c>
      <c r="D12" s="54"/>
      <c r="E12" s="28" t="s">
        <v>194</v>
      </c>
      <c r="F12" s="32" t="s">
        <v>190</v>
      </c>
      <c r="G12" s="32" t="s">
        <v>195</v>
      </c>
      <c r="H12" s="32" t="s">
        <v>190</v>
      </c>
      <c r="I12" s="32" t="s">
        <v>196</v>
      </c>
      <c r="J12" s="32" t="s">
        <v>148</v>
      </c>
      <c r="K12" s="32" t="s">
        <v>197</v>
      </c>
      <c r="L12" s="29">
        <f t="shared" si="2"/>
        <v>1.3778346948869367E-2</v>
      </c>
      <c r="M12" s="35">
        <f t="shared" ref="M12:M16" si="9">F12/$E12</f>
        <v>1.059945824991167E-2</v>
      </c>
      <c r="N12" s="35">
        <f t="shared" si="4"/>
        <v>0.83841714756801311</v>
      </c>
      <c r="O12" s="35">
        <f t="shared" si="5"/>
        <v>1.059945824991167E-2</v>
      </c>
      <c r="P12" s="35">
        <f t="shared" si="6"/>
        <v>8.2675774349311032E-2</v>
      </c>
      <c r="Q12" s="35">
        <f t="shared" si="7"/>
        <v>0</v>
      </c>
      <c r="R12" s="38">
        <f t="shared" si="8"/>
        <v>5.7708161582852434E-2</v>
      </c>
    </row>
    <row r="13" spans="1:54" outlineLevel="2" x14ac:dyDescent="0.2">
      <c r="A13" s="62" t="s">
        <v>402</v>
      </c>
      <c r="B13" s="53"/>
      <c r="C13" s="53" t="s">
        <v>198</v>
      </c>
      <c r="D13" s="53"/>
      <c r="E13" s="28" t="s">
        <v>199</v>
      </c>
      <c r="F13" s="34" t="s">
        <v>184</v>
      </c>
      <c r="G13" s="34" t="s">
        <v>200</v>
      </c>
      <c r="H13" s="34" t="s">
        <v>184</v>
      </c>
      <c r="I13" s="34" t="s">
        <v>201</v>
      </c>
      <c r="J13" s="34" t="s">
        <v>148</v>
      </c>
      <c r="K13" s="34" t="s">
        <v>202</v>
      </c>
      <c r="L13" s="29">
        <f t="shared" si="2"/>
        <v>9.9033389976386464E-3</v>
      </c>
      <c r="M13" s="33">
        <f t="shared" si="9"/>
        <v>1.9662461084712438E-2</v>
      </c>
      <c r="N13" s="33">
        <f t="shared" ref="N13:N18" si="10">G13/$E13</f>
        <v>0.88989021792561041</v>
      </c>
      <c r="O13" s="33">
        <f t="shared" ref="O13:O18" si="11">H13/$E13</f>
        <v>1.9662461084712438E-2</v>
      </c>
      <c r="P13" s="33">
        <f t="shared" ref="P13:P18" si="12">I13/$E13</f>
        <v>1.0158938227101427E-2</v>
      </c>
      <c r="Q13" s="33">
        <f t="shared" ref="Q13:Q18" si="13">J13/$E13</f>
        <v>0</v>
      </c>
      <c r="R13" s="39">
        <f t="shared" ref="R13:R18" si="14">K13/$E13</f>
        <v>6.0625921677863348E-2</v>
      </c>
    </row>
    <row r="14" spans="1:54" outlineLevel="2" x14ac:dyDescent="0.2">
      <c r="A14" s="61" t="s">
        <v>402</v>
      </c>
      <c r="B14" s="54"/>
      <c r="C14" s="54" t="s">
        <v>203</v>
      </c>
      <c r="D14" s="54"/>
      <c r="E14" s="28" t="s">
        <v>204</v>
      </c>
      <c r="F14" s="32" t="s">
        <v>184</v>
      </c>
      <c r="G14" s="32" t="s">
        <v>205</v>
      </c>
      <c r="H14" s="32" t="s">
        <v>184</v>
      </c>
      <c r="I14" s="32" t="s">
        <v>206</v>
      </c>
      <c r="J14" s="32" t="s">
        <v>148</v>
      </c>
      <c r="K14" s="32" t="s">
        <v>207</v>
      </c>
      <c r="L14" s="29">
        <f t="shared" si="2"/>
        <v>2.0859810390733213E-2</v>
      </c>
      <c r="M14" s="35">
        <f t="shared" si="9"/>
        <v>9.3348891481913644E-3</v>
      </c>
      <c r="N14" s="35">
        <f t="shared" si="10"/>
        <v>0.89669389342668226</v>
      </c>
      <c r="O14" s="35">
        <f t="shared" si="11"/>
        <v>9.3348891481913644E-3</v>
      </c>
      <c r="P14" s="35">
        <f t="shared" si="12"/>
        <v>2.3337222870478413E-2</v>
      </c>
      <c r="Q14" s="35">
        <f t="shared" si="13"/>
        <v>0</v>
      </c>
      <c r="R14" s="38">
        <f t="shared" si="14"/>
        <v>6.1299105406456632E-2</v>
      </c>
    </row>
    <row r="15" spans="1:54" outlineLevel="2" x14ac:dyDescent="0.2">
      <c r="A15" s="62" t="s">
        <v>402</v>
      </c>
      <c r="B15" s="53"/>
      <c r="C15" s="53" t="s">
        <v>208</v>
      </c>
      <c r="D15" s="53"/>
      <c r="E15" s="28" t="s">
        <v>209</v>
      </c>
      <c r="F15" s="34" t="s">
        <v>190</v>
      </c>
      <c r="G15" s="34" t="s">
        <v>210</v>
      </c>
      <c r="H15" s="34" t="s">
        <v>190</v>
      </c>
      <c r="I15" s="34" t="s">
        <v>211</v>
      </c>
      <c r="J15" s="34" t="s">
        <v>148</v>
      </c>
      <c r="K15" s="34" t="s">
        <v>212</v>
      </c>
      <c r="L15" s="29">
        <f t="shared" si="2"/>
        <v>1.093862169147667E-2</v>
      </c>
      <c r="M15" s="33">
        <f t="shared" si="9"/>
        <v>1.3351134846461948E-2</v>
      </c>
      <c r="N15" s="33">
        <f t="shared" si="10"/>
        <v>0.88058151609553481</v>
      </c>
      <c r="O15" s="33">
        <f t="shared" si="11"/>
        <v>1.3351134846461948E-2</v>
      </c>
      <c r="P15" s="33">
        <f t="shared" si="12"/>
        <v>2.2251891410769914E-2</v>
      </c>
      <c r="Q15" s="33">
        <f t="shared" si="13"/>
        <v>0</v>
      </c>
      <c r="R15" s="39">
        <f t="shared" si="14"/>
        <v>7.0464322800771403E-2</v>
      </c>
    </row>
    <row r="16" spans="1:54" outlineLevel="2" x14ac:dyDescent="0.2">
      <c r="A16" s="61" t="s">
        <v>402</v>
      </c>
      <c r="B16" s="54"/>
      <c r="C16" s="54" t="s">
        <v>213</v>
      </c>
      <c r="D16" s="54"/>
      <c r="E16" s="28" t="s">
        <v>214</v>
      </c>
      <c r="F16" s="32" t="s">
        <v>148</v>
      </c>
      <c r="G16" s="32" t="s">
        <v>215</v>
      </c>
      <c r="H16" s="32" t="s">
        <v>148</v>
      </c>
      <c r="I16" s="32" t="s">
        <v>148</v>
      </c>
      <c r="J16" s="32" t="s">
        <v>148</v>
      </c>
      <c r="K16" s="32" t="s">
        <v>216</v>
      </c>
      <c r="L16" s="29">
        <f t="shared" si="2"/>
        <v>6.8802486236257355E-3</v>
      </c>
      <c r="M16" s="35">
        <f t="shared" si="9"/>
        <v>0</v>
      </c>
      <c r="N16" s="35">
        <f t="shared" si="10"/>
        <v>0.92216981132075471</v>
      </c>
      <c r="O16" s="35">
        <f t="shared" si="11"/>
        <v>0</v>
      </c>
      <c r="P16" s="35">
        <f t="shared" si="12"/>
        <v>0</v>
      </c>
      <c r="Q16" s="35">
        <f t="shared" si="13"/>
        <v>0</v>
      </c>
      <c r="R16" s="38">
        <f t="shared" si="14"/>
        <v>7.783018867924528E-2</v>
      </c>
    </row>
    <row r="17" spans="1:18" outlineLevel="1" x14ac:dyDescent="0.2">
      <c r="A17" s="41"/>
      <c r="B17" s="53" t="s">
        <v>17</v>
      </c>
      <c r="C17" s="53"/>
      <c r="D17" s="53"/>
      <c r="E17" s="28" t="s">
        <v>217</v>
      </c>
      <c r="F17" s="28" t="s">
        <v>148</v>
      </c>
      <c r="G17" s="28" t="s">
        <v>218</v>
      </c>
      <c r="H17" s="28" t="s">
        <v>148</v>
      </c>
      <c r="I17" s="28" t="s">
        <v>219</v>
      </c>
      <c r="J17" s="28" t="s">
        <v>148</v>
      </c>
      <c r="K17" s="28" t="s">
        <v>48</v>
      </c>
      <c r="L17" s="29">
        <f t="shared" si="2"/>
        <v>0.11802936697818182</v>
      </c>
      <c r="M17" s="29">
        <f>F17/$E17</f>
        <v>0</v>
      </c>
      <c r="N17" s="29">
        <f t="shared" si="10"/>
        <v>0.74466154497610537</v>
      </c>
      <c r="O17" s="29">
        <f t="shared" si="11"/>
        <v>0</v>
      </c>
      <c r="P17" s="29">
        <f t="shared" si="12"/>
        <v>0.10623566742373831</v>
      </c>
      <c r="Q17" s="29">
        <f t="shared" si="13"/>
        <v>0</v>
      </c>
      <c r="R17" s="29">
        <f t="shared" si="14"/>
        <v>0.14910278760015616</v>
      </c>
    </row>
    <row r="18" spans="1:18" outlineLevel="2" x14ac:dyDescent="0.2">
      <c r="A18" s="61" t="s">
        <v>402</v>
      </c>
      <c r="B18" s="54"/>
      <c r="C18" s="54" t="s">
        <v>220</v>
      </c>
      <c r="D18" s="54"/>
      <c r="E18" s="28" t="s">
        <v>221</v>
      </c>
      <c r="F18" s="32" t="s">
        <v>148</v>
      </c>
      <c r="G18" s="32" t="s">
        <v>222</v>
      </c>
      <c r="H18" s="32" t="s">
        <v>148</v>
      </c>
      <c r="I18" s="32" t="s">
        <v>223</v>
      </c>
      <c r="J18" s="32" t="s">
        <v>148</v>
      </c>
      <c r="K18" s="32" t="s">
        <v>224</v>
      </c>
      <c r="L18" s="29">
        <f t="shared" si="2"/>
        <v>8.578761321578926E-2</v>
      </c>
      <c r="M18" s="35">
        <f t="shared" ref="M18:M20" si="15">F18/$E18</f>
        <v>0</v>
      </c>
      <c r="N18" s="35">
        <f t="shared" si="10"/>
        <v>0.70878351794685546</v>
      </c>
      <c r="O18" s="35">
        <f t="shared" si="11"/>
        <v>0</v>
      </c>
      <c r="P18" s="35">
        <f t="shared" si="12"/>
        <v>0.14219024272138489</v>
      </c>
      <c r="Q18" s="35">
        <f t="shared" si="13"/>
        <v>0</v>
      </c>
      <c r="R18" s="38">
        <f t="shared" si="14"/>
        <v>0.14902245626778041</v>
      </c>
    </row>
    <row r="19" spans="1:18" outlineLevel="2" x14ac:dyDescent="0.2">
      <c r="A19" s="63" t="s">
        <v>403</v>
      </c>
      <c r="B19" s="63"/>
      <c r="C19" s="53" t="s">
        <v>225</v>
      </c>
      <c r="D19" s="53"/>
      <c r="E19" s="28" t="s">
        <v>226</v>
      </c>
      <c r="F19" s="34" t="s">
        <v>148</v>
      </c>
      <c r="G19" s="34" t="s">
        <v>227</v>
      </c>
      <c r="H19" s="34" t="s">
        <v>148</v>
      </c>
      <c r="I19" s="34" t="s">
        <v>184</v>
      </c>
      <c r="J19" s="34" t="s">
        <v>148</v>
      </c>
      <c r="K19" s="34" t="s">
        <v>148</v>
      </c>
      <c r="L19" s="29">
        <f t="shared" si="2"/>
        <v>1.493857755403267E-3</v>
      </c>
      <c r="M19" s="33">
        <f t="shared" si="15"/>
        <v>0</v>
      </c>
      <c r="N19" s="33">
        <f t="shared" ref="N19:N20" si="16">G19/$E19</f>
        <v>0.8696502281121008</v>
      </c>
      <c r="O19" s="33">
        <f t="shared" ref="O19:O20" si="17">H19/$E19</f>
        <v>0</v>
      </c>
      <c r="P19" s="33">
        <f t="shared" ref="P19:P20" si="18">I19/$E19</f>
        <v>0.1303497718878992</v>
      </c>
      <c r="Q19" s="33">
        <f t="shared" ref="Q19:Q20" si="19">J19/$E19</f>
        <v>0</v>
      </c>
      <c r="R19" s="39">
        <f t="shared" ref="R19:R20" si="20">K19/$E19</f>
        <v>0</v>
      </c>
    </row>
    <row r="20" spans="1:18" outlineLevel="2" x14ac:dyDescent="0.2">
      <c r="A20" s="61" t="s">
        <v>402</v>
      </c>
      <c r="B20" s="54"/>
      <c r="C20" s="54" t="s">
        <v>225</v>
      </c>
      <c r="D20" s="54"/>
      <c r="E20" s="28" t="s">
        <v>228</v>
      </c>
      <c r="F20" s="32" t="s">
        <v>148</v>
      </c>
      <c r="G20" s="32" t="s">
        <v>229</v>
      </c>
      <c r="H20" s="32" t="s">
        <v>148</v>
      </c>
      <c r="I20" s="32" t="s">
        <v>190</v>
      </c>
      <c r="J20" s="32" t="s">
        <v>148</v>
      </c>
      <c r="K20" s="32" t="s">
        <v>230</v>
      </c>
      <c r="L20" s="29">
        <f t="shared" si="2"/>
        <v>3.0747896006989291E-2</v>
      </c>
      <c r="M20" s="35">
        <f t="shared" si="15"/>
        <v>0</v>
      </c>
      <c r="N20" s="35">
        <f t="shared" si="16"/>
        <v>0.83868992959902056</v>
      </c>
      <c r="O20" s="35">
        <f t="shared" si="17"/>
        <v>0</v>
      </c>
      <c r="P20" s="35">
        <f t="shared" si="18"/>
        <v>4.7496912700674462E-3</v>
      </c>
      <c r="Q20" s="35">
        <f t="shared" si="19"/>
        <v>0</v>
      </c>
      <c r="R20" s="38">
        <f t="shared" si="20"/>
        <v>0.15656037913091206</v>
      </c>
    </row>
    <row r="21" spans="1:18" outlineLevel="1" x14ac:dyDescent="0.2">
      <c r="A21" s="30"/>
      <c r="B21" s="53" t="s">
        <v>18</v>
      </c>
      <c r="C21" s="53"/>
      <c r="D21" s="53"/>
      <c r="E21" s="28" t="s">
        <v>50</v>
      </c>
      <c r="F21" s="28" t="s">
        <v>148</v>
      </c>
      <c r="G21" s="28" t="s">
        <v>52</v>
      </c>
      <c r="H21" s="28" t="s">
        <v>148</v>
      </c>
      <c r="I21" s="28" t="s">
        <v>54</v>
      </c>
      <c r="J21" s="28" t="s">
        <v>148</v>
      </c>
      <c r="K21" s="28" t="s">
        <v>56</v>
      </c>
      <c r="L21" s="29">
        <f t="shared" si="2"/>
        <v>2.5223900166294312E-2</v>
      </c>
      <c r="M21" s="29">
        <f>F21/$E21</f>
        <v>0</v>
      </c>
      <c r="N21" s="29">
        <f t="shared" ref="N21:N22" si="21">G21/$E21</f>
        <v>0.93019994338797252</v>
      </c>
      <c r="O21" s="29">
        <f t="shared" ref="O21:O22" si="22">H21/$E21</f>
        <v>0</v>
      </c>
      <c r="P21" s="29">
        <f t="shared" ref="P21:P22" si="23">I21/$E21</f>
        <v>4.3423998353104655E-2</v>
      </c>
      <c r="Q21" s="29">
        <f t="shared" ref="Q21:Q22" si="24">J21/$E21</f>
        <v>0</v>
      </c>
      <c r="R21" s="29">
        <f t="shared" ref="R21:R22" si="25">K21/$E21</f>
        <v>2.6376058258922825E-2</v>
      </c>
    </row>
    <row r="22" spans="1:18" outlineLevel="2" x14ac:dyDescent="0.2">
      <c r="A22" s="61" t="s">
        <v>402</v>
      </c>
      <c r="B22" s="54"/>
      <c r="C22" s="54" t="s">
        <v>231</v>
      </c>
      <c r="D22" s="54"/>
      <c r="E22" s="28" t="s">
        <v>50</v>
      </c>
      <c r="F22" s="32" t="s">
        <v>148</v>
      </c>
      <c r="G22" s="32" t="s">
        <v>52</v>
      </c>
      <c r="H22" s="32" t="s">
        <v>148</v>
      </c>
      <c r="I22" s="32" t="s">
        <v>54</v>
      </c>
      <c r="J22" s="32" t="s">
        <v>148</v>
      </c>
      <c r="K22" s="32" t="s">
        <v>56</v>
      </c>
      <c r="L22" s="29">
        <f t="shared" si="2"/>
        <v>2.5223900166294312E-2</v>
      </c>
      <c r="M22" s="35">
        <f t="shared" ref="M22" si="26">F22/$E22</f>
        <v>0</v>
      </c>
      <c r="N22" s="35">
        <f t="shared" si="21"/>
        <v>0.93019994338797252</v>
      </c>
      <c r="O22" s="35">
        <f t="shared" si="22"/>
        <v>0</v>
      </c>
      <c r="P22" s="35">
        <f t="shared" si="23"/>
        <v>4.3423998353104655E-2</v>
      </c>
      <c r="Q22" s="35">
        <f t="shared" si="24"/>
        <v>0</v>
      </c>
      <c r="R22" s="38">
        <f t="shared" si="25"/>
        <v>2.6376058258922825E-2</v>
      </c>
    </row>
    <row r="23" spans="1:18" outlineLevel="1" x14ac:dyDescent="0.2">
      <c r="A23" s="30"/>
      <c r="B23" s="53" t="s">
        <v>19</v>
      </c>
      <c r="C23" s="53"/>
      <c r="D23" s="53"/>
      <c r="E23" s="28" t="s">
        <v>232</v>
      </c>
      <c r="F23" s="28" t="s">
        <v>148</v>
      </c>
      <c r="G23" s="28" t="s">
        <v>233</v>
      </c>
      <c r="H23" s="28" t="s">
        <v>148</v>
      </c>
      <c r="I23" s="28" t="s">
        <v>62</v>
      </c>
      <c r="J23" s="28" t="s">
        <v>148</v>
      </c>
      <c r="K23" s="28" t="s">
        <v>64</v>
      </c>
      <c r="L23" s="29">
        <f t="shared" si="2"/>
        <v>0.12778893474278905</v>
      </c>
      <c r="M23" s="29">
        <f>F23/$E23</f>
        <v>0</v>
      </c>
      <c r="N23" s="29">
        <f t="shared" ref="N23:N25" si="27">G23/$E23</f>
        <v>0.84915962758473562</v>
      </c>
      <c r="O23" s="29">
        <f t="shared" ref="O23:O25" si="28">H23/$E23</f>
        <v>0</v>
      </c>
      <c r="P23" s="29">
        <f t="shared" ref="P23:P25" si="29">I23/$E23</f>
        <v>0.10787192003128857</v>
      </c>
      <c r="Q23" s="29">
        <f t="shared" ref="Q23:Q25" si="30">J23/$E23</f>
        <v>0</v>
      </c>
      <c r="R23" s="29">
        <f t="shared" ref="R23:R25" si="31">K23/$E23</f>
        <v>4.2968452383975779E-2</v>
      </c>
    </row>
    <row r="24" spans="1:18" outlineLevel="2" x14ac:dyDescent="0.2">
      <c r="A24" s="61" t="s">
        <v>402</v>
      </c>
      <c r="B24" s="54"/>
      <c r="C24" s="54" t="s">
        <v>182</v>
      </c>
      <c r="D24" s="54"/>
      <c r="E24" s="28" t="s">
        <v>234</v>
      </c>
      <c r="F24" s="32" t="s">
        <v>148</v>
      </c>
      <c r="G24" s="32" t="s">
        <v>235</v>
      </c>
      <c r="H24" s="32" t="s">
        <v>148</v>
      </c>
      <c r="I24" s="32" t="s">
        <v>236</v>
      </c>
      <c r="J24" s="32" t="s">
        <v>148</v>
      </c>
      <c r="K24" s="32" t="s">
        <v>237</v>
      </c>
      <c r="L24" s="29">
        <f t="shared" si="2"/>
        <v>2.7635557124886898E-2</v>
      </c>
      <c r="M24" s="35">
        <f t="shared" ref="M24:M25" si="32">F24/$E24</f>
        <v>0</v>
      </c>
      <c r="N24" s="35">
        <f t="shared" si="27"/>
        <v>0.89959249820910592</v>
      </c>
      <c r="O24" s="35">
        <f t="shared" si="28"/>
        <v>0</v>
      </c>
      <c r="P24" s="35">
        <f t="shared" si="29"/>
        <v>1.8496118750954166E-2</v>
      </c>
      <c r="Q24" s="35">
        <f t="shared" si="30"/>
        <v>0</v>
      </c>
      <c r="R24" s="38">
        <f t="shared" si="31"/>
        <v>8.1911383039939875E-2</v>
      </c>
    </row>
    <row r="25" spans="1:18" outlineLevel="2" x14ac:dyDescent="0.2">
      <c r="A25" s="62" t="s">
        <v>402</v>
      </c>
      <c r="B25" s="53"/>
      <c r="C25" s="53" t="s">
        <v>238</v>
      </c>
      <c r="D25" s="53"/>
      <c r="E25" s="28" t="s">
        <v>239</v>
      </c>
      <c r="F25" s="34" t="s">
        <v>148</v>
      </c>
      <c r="G25" s="34" t="s">
        <v>240</v>
      </c>
      <c r="H25" s="34" t="s">
        <v>148</v>
      </c>
      <c r="I25" s="34" t="s">
        <v>241</v>
      </c>
      <c r="J25" s="34" t="s">
        <v>148</v>
      </c>
      <c r="K25" s="34" t="s">
        <v>242</v>
      </c>
      <c r="L25" s="29">
        <f t="shared" si="2"/>
        <v>2.4752668043581835E-2</v>
      </c>
      <c r="M25" s="33">
        <f t="shared" si="32"/>
        <v>0</v>
      </c>
      <c r="N25" s="33">
        <f t="shared" si="27"/>
        <v>0.65451684803985832</v>
      </c>
      <c r="O25" s="33">
        <f t="shared" si="28"/>
        <v>0</v>
      </c>
      <c r="P25" s="33">
        <f t="shared" si="29"/>
        <v>0.31899829552904158</v>
      </c>
      <c r="Q25" s="33">
        <f t="shared" si="30"/>
        <v>0</v>
      </c>
      <c r="R25" s="39">
        <f t="shared" si="31"/>
        <v>2.6484856431100035E-2</v>
      </c>
    </row>
    <row r="26" spans="1:18" outlineLevel="2" x14ac:dyDescent="0.2">
      <c r="A26" s="61" t="s">
        <v>402</v>
      </c>
      <c r="B26" s="54"/>
      <c r="C26" s="54" t="s">
        <v>198</v>
      </c>
      <c r="D26" s="54"/>
      <c r="E26" s="28" t="s">
        <v>243</v>
      </c>
      <c r="F26" s="32" t="s">
        <v>148</v>
      </c>
      <c r="G26" s="32" t="s">
        <v>244</v>
      </c>
      <c r="H26" s="32" t="s">
        <v>148</v>
      </c>
      <c r="I26" s="32" t="s">
        <v>245</v>
      </c>
      <c r="J26" s="32" t="s">
        <v>148</v>
      </c>
      <c r="K26" s="32" t="s">
        <v>246</v>
      </c>
      <c r="L26" s="29">
        <f t="shared" si="2"/>
        <v>1.4067187575049881E-2</v>
      </c>
      <c r="M26" s="35">
        <f t="shared" ref="M26:M27" si="33">F26/$E26</f>
        <v>0</v>
      </c>
      <c r="N26" s="35">
        <f t="shared" ref="N26:N27" si="34">G26/$E26</f>
        <v>0.8740339139462453</v>
      </c>
      <c r="O26" s="35">
        <f t="shared" ref="O26:O27" si="35">H26/$E26</f>
        <v>0</v>
      </c>
      <c r="P26" s="35">
        <f t="shared" ref="P26:P27" si="36">I26/$E26</f>
        <v>6.7481831814511478E-2</v>
      </c>
      <c r="Q26" s="35">
        <f t="shared" ref="Q26:Q27" si="37">J26/$E26</f>
        <v>0</v>
      </c>
      <c r="R26" s="38">
        <f t="shared" ref="R26:R27" si="38">K26/$E26</f>
        <v>5.8484254239243284E-2</v>
      </c>
    </row>
    <row r="27" spans="1:18" outlineLevel="2" x14ac:dyDescent="0.2">
      <c r="A27" s="62" t="s">
        <v>402</v>
      </c>
      <c r="B27" s="53"/>
      <c r="C27" s="53" t="s">
        <v>247</v>
      </c>
      <c r="D27" s="53"/>
      <c r="E27" s="28" t="s">
        <v>248</v>
      </c>
      <c r="F27" s="34" t="s">
        <v>148</v>
      </c>
      <c r="G27" s="34" t="s">
        <v>249</v>
      </c>
      <c r="H27" s="34" t="s">
        <v>148</v>
      </c>
      <c r="I27" s="34" t="s">
        <v>250</v>
      </c>
      <c r="J27" s="34" t="s">
        <v>148</v>
      </c>
      <c r="K27" s="34" t="s">
        <v>251</v>
      </c>
      <c r="L27" s="29">
        <f t="shared" si="2"/>
        <v>3.1886382430181701E-2</v>
      </c>
      <c r="M27" s="33">
        <f t="shared" si="33"/>
        <v>0</v>
      </c>
      <c r="N27" s="33">
        <f t="shared" si="34"/>
        <v>0.86347212751015257</v>
      </c>
      <c r="O27" s="33">
        <f t="shared" si="35"/>
        <v>0</v>
      </c>
      <c r="P27" s="33">
        <f t="shared" si="36"/>
        <v>0.1022381451588279</v>
      </c>
      <c r="Q27" s="33">
        <f t="shared" si="37"/>
        <v>0</v>
      </c>
      <c r="R27" s="39">
        <f t="shared" si="38"/>
        <v>3.428972733101953E-2</v>
      </c>
    </row>
    <row r="28" spans="1:18" outlineLevel="2" x14ac:dyDescent="0.2">
      <c r="A28" s="61" t="s">
        <v>402</v>
      </c>
      <c r="B28" s="54"/>
      <c r="C28" s="54" t="s">
        <v>203</v>
      </c>
      <c r="D28" s="54"/>
      <c r="E28" s="28" t="s">
        <v>252</v>
      </c>
      <c r="F28" s="32" t="s">
        <v>148</v>
      </c>
      <c r="G28" s="32" t="s">
        <v>253</v>
      </c>
      <c r="H28" s="32" t="s">
        <v>148</v>
      </c>
      <c r="I28" s="32" t="s">
        <v>254</v>
      </c>
      <c r="J28" s="32" t="s">
        <v>148</v>
      </c>
      <c r="K28" s="32" t="s">
        <v>242</v>
      </c>
      <c r="L28" s="29">
        <f t="shared" si="2"/>
        <v>2.9447139569088732E-2</v>
      </c>
      <c r="M28" s="35">
        <f t="shared" ref="M28" si="39">F28/$E28</f>
        <v>0</v>
      </c>
      <c r="N28" s="35">
        <f t="shared" ref="N28" si="40">G28/$E28</f>
        <v>0.93806138755717194</v>
      </c>
      <c r="O28" s="35">
        <f t="shared" ref="O28" si="41">H28/$E28</f>
        <v>0</v>
      </c>
      <c r="P28" s="35">
        <f t="shared" ref="P28" si="42">I28/$E28</f>
        <v>3.9675979500743926E-2</v>
      </c>
      <c r="Q28" s="35">
        <f t="shared" ref="Q28" si="43">J28/$E28</f>
        <v>0</v>
      </c>
      <c r="R28" s="38">
        <f t="shared" ref="R28" si="44">K28/$E28</f>
        <v>2.2262632942084089E-2</v>
      </c>
    </row>
    <row r="29" spans="1:18" outlineLevel="1" x14ac:dyDescent="0.2">
      <c r="A29" s="30"/>
      <c r="B29" s="53" t="s">
        <v>20</v>
      </c>
      <c r="C29" s="53"/>
      <c r="D29" s="53"/>
      <c r="E29" s="28" t="s">
        <v>66</v>
      </c>
      <c r="F29" s="28" t="s">
        <v>148</v>
      </c>
      <c r="G29" s="28" t="s">
        <v>68</v>
      </c>
      <c r="H29" s="28" t="s">
        <v>148</v>
      </c>
      <c r="I29" s="28" t="s">
        <v>70</v>
      </c>
      <c r="J29" s="28" t="s">
        <v>148</v>
      </c>
      <c r="K29" s="28" t="s">
        <v>72</v>
      </c>
      <c r="L29" s="29">
        <f t="shared" si="2"/>
        <v>9.6786274812707962E-2</v>
      </c>
      <c r="M29" s="29">
        <f>F29/$E29</f>
        <v>0</v>
      </c>
      <c r="N29" s="29">
        <f t="shared" ref="N29:N31" si="45">G29/$E29</f>
        <v>0.79446795383366964</v>
      </c>
      <c r="O29" s="29">
        <f t="shared" ref="O29:O31" si="46">H29/$E29</f>
        <v>0</v>
      </c>
      <c r="P29" s="29">
        <f t="shared" ref="P29:P31" si="47">I29/$E29</f>
        <v>0.11982523321239597</v>
      </c>
      <c r="Q29" s="29">
        <f t="shared" ref="Q29:Q31" si="48">J29/$E29</f>
        <v>0</v>
      </c>
      <c r="R29" s="29">
        <f t="shared" ref="R29:R31" si="49">K29/$E29</f>
        <v>8.5706812953934258E-2</v>
      </c>
    </row>
    <row r="30" spans="1:18" outlineLevel="2" x14ac:dyDescent="0.2">
      <c r="A30" s="61" t="s">
        <v>402</v>
      </c>
      <c r="B30" s="54"/>
      <c r="C30" s="54" t="s">
        <v>188</v>
      </c>
      <c r="D30" s="54"/>
      <c r="E30" s="28" t="s">
        <v>255</v>
      </c>
      <c r="F30" s="32" t="s">
        <v>148</v>
      </c>
      <c r="G30" s="32" t="s">
        <v>256</v>
      </c>
      <c r="H30" s="32" t="s">
        <v>148</v>
      </c>
      <c r="I30" s="32" t="s">
        <v>257</v>
      </c>
      <c r="J30" s="32" t="s">
        <v>148</v>
      </c>
      <c r="K30" s="32" t="s">
        <v>72</v>
      </c>
      <c r="L30" s="29">
        <f t="shared" si="2"/>
        <v>7.1043759679406376E-2</v>
      </c>
      <c r="M30" s="35">
        <f t="shared" ref="M30:M31" si="50">F30/$E30</f>
        <v>0</v>
      </c>
      <c r="N30" s="35">
        <f t="shared" si="45"/>
        <v>0.76636090376691357</v>
      </c>
      <c r="O30" s="35">
        <f t="shared" si="46"/>
        <v>0</v>
      </c>
      <c r="P30" s="35">
        <f t="shared" si="47"/>
        <v>0.11687665025170621</v>
      </c>
      <c r="Q30" s="35">
        <f t="shared" si="48"/>
        <v>0</v>
      </c>
      <c r="R30" s="38">
        <f t="shared" si="49"/>
        <v>0.11676244598138014</v>
      </c>
    </row>
    <row r="31" spans="1:18" outlineLevel="2" x14ac:dyDescent="0.2">
      <c r="A31" s="62" t="s">
        <v>402</v>
      </c>
      <c r="B31" s="53"/>
      <c r="C31" s="53" t="s">
        <v>258</v>
      </c>
      <c r="D31" s="53"/>
      <c r="E31" s="28" t="s">
        <v>259</v>
      </c>
      <c r="F31" s="34" t="s">
        <v>148</v>
      </c>
      <c r="G31" s="34" t="s">
        <v>260</v>
      </c>
      <c r="H31" s="34" t="s">
        <v>148</v>
      </c>
      <c r="I31" s="34" t="s">
        <v>261</v>
      </c>
      <c r="J31" s="34" t="s">
        <v>148</v>
      </c>
      <c r="K31" s="34" t="s">
        <v>148</v>
      </c>
      <c r="L31" s="29">
        <f t="shared" si="2"/>
        <v>1.8125560642900818E-2</v>
      </c>
      <c r="M31" s="33">
        <f t="shared" si="50"/>
        <v>0</v>
      </c>
      <c r="N31" s="33">
        <f t="shared" si="45"/>
        <v>0.81826320501342886</v>
      </c>
      <c r="O31" s="33">
        <f t="shared" si="46"/>
        <v>0</v>
      </c>
      <c r="P31" s="33">
        <f t="shared" si="47"/>
        <v>0.18173679498657117</v>
      </c>
      <c r="Q31" s="33">
        <f t="shared" si="48"/>
        <v>0</v>
      </c>
      <c r="R31" s="39">
        <f t="shared" si="49"/>
        <v>0</v>
      </c>
    </row>
    <row r="32" spans="1:18" outlineLevel="2" x14ac:dyDescent="0.2">
      <c r="A32" s="61" t="s">
        <v>402</v>
      </c>
      <c r="B32" s="54"/>
      <c r="C32" s="54" t="s">
        <v>213</v>
      </c>
      <c r="D32" s="54"/>
      <c r="E32" s="28" t="s">
        <v>262</v>
      </c>
      <c r="F32" s="32" t="s">
        <v>148</v>
      </c>
      <c r="G32" s="32" t="s">
        <v>262</v>
      </c>
      <c r="H32" s="32" t="s">
        <v>148</v>
      </c>
      <c r="I32" s="32" t="s">
        <v>148</v>
      </c>
      <c r="J32" s="32" t="s">
        <v>148</v>
      </c>
      <c r="K32" s="32" t="s">
        <v>148</v>
      </c>
      <c r="L32" s="29">
        <f t="shared" si="2"/>
        <v>7.6169544904007543E-3</v>
      </c>
      <c r="M32" s="35">
        <f t="shared" ref="M32" si="51">F32/$E32</f>
        <v>0</v>
      </c>
      <c r="N32" s="35">
        <f t="shared" ref="N32" si="52">G32/$E32</f>
        <v>1</v>
      </c>
      <c r="O32" s="35">
        <f t="shared" ref="O32" si="53">H32/$E32</f>
        <v>0</v>
      </c>
      <c r="P32" s="35">
        <f t="shared" ref="P32" si="54">I32/$E32</f>
        <v>0</v>
      </c>
      <c r="Q32" s="35">
        <f t="shared" ref="Q32" si="55">J32/$E32</f>
        <v>0</v>
      </c>
      <c r="R32" s="38">
        <f t="shared" ref="R32" si="56">K32/$E32</f>
        <v>0</v>
      </c>
    </row>
    <row r="33" spans="1:49" outlineLevel="1" x14ac:dyDescent="0.2">
      <c r="A33" s="30"/>
      <c r="B33" s="53" t="s">
        <v>21</v>
      </c>
      <c r="C33" s="53"/>
      <c r="D33" s="53"/>
      <c r="E33" s="28" t="s">
        <v>263</v>
      </c>
      <c r="F33" s="28" t="s">
        <v>148</v>
      </c>
      <c r="G33" s="28" t="s">
        <v>264</v>
      </c>
      <c r="H33" s="28" t="s">
        <v>148</v>
      </c>
      <c r="I33" s="28" t="s">
        <v>78</v>
      </c>
      <c r="J33" s="28" t="s">
        <v>148</v>
      </c>
      <c r="K33" s="28" t="s">
        <v>80</v>
      </c>
      <c r="L33" s="29">
        <f t="shared" si="2"/>
        <v>7.4042834091242474E-2</v>
      </c>
      <c r="M33" s="29">
        <f>F33/$E33</f>
        <v>0</v>
      </c>
      <c r="N33" s="29">
        <f t="shared" ref="N33:N35" si="57">G33/$E33</f>
        <v>0.86513519792063898</v>
      </c>
      <c r="O33" s="29">
        <f t="shared" ref="O33:O35" si="58">H33/$E33</f>
        <v>0</v>
      </c>
      <c r="P33" s="29">
        <f t="shared" ref="P33:P35" si="59">I33/$E33</f>
        <v>6.1096573700289723E-2</v>
      </c>
      <c r="Q33" s="29">
        <f t="shared" ref="Q33:Q35" si="60">J33/$E33</f>
        <v>0</v>
      </c>
      <c r="R33" s="29">
        <f t="shared" ref="R33:R35" si="61">K33/$E33</f>
        <v>7.3772611518012524E-2</v>
      </c>
    </row>
    <row r="34" spans="1:49" ht="15.75" outlineLevel="2" x14ac:dyDescent="0.2">
      <c r="A34" s="61" t="s">
        <v>402</v>
      </c>
      <c r="B34" s="54"/>
      <c r="C34" s="54" t="s">
        <v>265</v>
      </c>
      <c r="D34" s="54"/>
      <c r="E34" s="28" t="s">
        <v>266</v>
      </c>
      <c r="F34" s="32" t="s">
        <v>148</v>
      </c>
      <c r="G34" s="32" t="s">
        <v>267</v>
      </c>
      <c r="H34" s="32" t="s">
        <v>148</v>
      </c>
      <c r="I34" s="32" t="s">
        <v>268</v>
      </c>
      <c r="J34" s="32" t="s">
        <v>148</v>
      </c>
      <c r="K34" s="32" t="s">
        <v>269</v>
      </c>
      <c r="L34" s="29">
        <f t="shared" si="2"/>
        <v>2.4742607302669924E-2</v>
      </c>
      <c r="M34" s="35">
        <f t="shared" ref="M34:M35" si="62">F34/$E34</f>
        <v>0</v>
      </c>
      <c r="N34" s="35">
        <f t="shared" si="57"/>
        <v>0.901887485407731</v>
      </c>
      <c r="O34" s="35">
        <f t="shared" si="58"/>
        <v>0</v>
      </c>
      <c r="P34" s="35">
        <f t="shared" si="59"/>
        <v>1.2788730177468226E-2</v>
      </c>
      <c r="Q34" s="35">
        <f t="shared" si="60"/>
        <v>0</v>
      </c>
      <c r="R34" s="38">
        <f t="shared" si="61"/>
        <v>8.5323784414800818E-2</v>
      </c>
      <c r="Y34" s="64" t="s">
        <v>393</v>
      </c>
      <c r="Z34" s="64"/>
      <c r="AA34" s="64"/>
      <c r="AB34" s="64"/>
      <c r="AC34" s="64"/>
      <c r="AS34" s="64" t="s">
        <v>410</v>
      </c>
      <c r="AT34" s="64"/>
      <c r="AU34" s="64"/>
      <c r="AV34" s="64"/>
      <c r="AW34" s="64"/>
    </row>
    <row r="35" spans="1:49" outlineLevel="2" x14ac:dyDescent="0.2">
      <c r="A35" s="62" t="s">
        <v>402</v>
      </c>
      <c r="B35" s="53"/>
      <c r="C35" s="53" t="s">
        <v>270</v>
      </c>
      <c r="D35" s="53"/>
      <c r="E35" s="28" t="s">
        <v>271</v>
      </c>
      <c r="F35" s="34" t="s">
        <v>148</v>
      </c>
      <c r="G35" s="34" t="s">
        <v>272</v>
      </c>
      <c r="H35" s="34" t="s">
        <v>148</v>
      </c>
      <c r="I35" s="34" t="s">
        <v>184</v>
      </c>
      <c r="J35" s="34" t="s">
        <v>148</v>
      </c>
      <c r="K35" s="34" t="s">
        <v>273</v>
      </c>
      <c r="L35" s="29">
        <f t="shared" si="2"/>
        <v>1.0894159707446636E-2</v>
      </c>
      <c r="M35" s="33">
        <f t="shared" si="62"/>
        <v>0</v>
      </c>
      <c r="N35" s="33">
        <f t="shared" si="57"/>
        <v>0.94027049571020016</v>
      </c>
      <c r="O35" s="33">
        <f t="shared" si="58"/>
        <v>0</v>
      </c>
      <c r="P35" s="33">
        <f t="shared" si="59"/>
        <v>1.7874165872259293E-2</v>
      </c>
      <c r="Q35" s="33">
        <f t="shared" si="60"/>
        <v>0</v>
      </c>
      <c r="R35" s="39">
        <f t="shared" si="61"/>
        <v>4.1855338417540515E-2</v>
      </c>
    </row>
    <row r="36" spans="1:49" outlineLevel="2" x14ac:dyDescent="0.2">
      <c r="A36" s="61" t="s">
        <v>402</v>
      </c>
      <c r="B36" s="54"/>
      <c r="C36" s="54" t="s">
        <v>274</v>
      </c>
      <c r="D36" s="54"/>
      <c r="E36" s="28" t="s">
        <v>275</v>
      </c>
      <c r="F36" s="32" t="s">
        <v>148</v>
      </c>
      <c r="G36" s="32" t="s">
        <v>276</v>
      </c>
      <c r="H36" s="32" t="s">
        <v>148</v>
      </c>
      <c r="I36" s="32" t="s">
        <v>277</v>
      </c>
      <c r="J36" s="32" t="s">
        <v>148</v>
      </c>
      <c r="K36" s="32" t="s">
        <v>278</v>
      </c>
      <c r="L36" s="29">
        <f t="shared" si="2"/>
        <v>2.2320565063136018E-2</v>
      </c>
      <c r="M36" s="35">
        <f t="shared" ref="M36:M37" si="63">F36/$E36</f>
        <v>0</v>
      </c>
      <c r="N36" s="35">
        <f t="shared" ref="N36:N37" si="64">G36/$E36</f>
        <v>0.74739734791206236</v>
      </c>
      <c r="O36" s="35">
        <f t="shared" ref="O36:O37" si="65">H36/$E36</f>
        <v>0</v>
      </c>
      <c r="P36" s="35">
        <f t="shared" ref="P36:P37" si="66">I36/$E36</f>
        <v>0.17104804001395835</v>
      </c>
      <c r="Q36" s="35">
        <f t="shared" ref="Q36:Q37" si="67">J36/$E36</f>
        <v>0</v>
      </c>
      <c r="R36" s="38">
        <f t="shared" ref="R36:R37" si="68">K36/$E36</f>
        <v>8.1554612073979307E-2</v>
      </c>
    </row>
    <row r="37" spans="1:49" outlineLevel="2" x14ac:dyDescent="0.2">
      <c r="A37" s="62" t="s">
        <v>402</v>
      </c>
      <c r="B37" s="53"/>
      <c r="C37" s="53" t="s">
        <v>279</v>
      </c>
      <c r="D37" s="53"/>
      <c r="E37" s="28" t="s">
        <v>280</v>
      </c>
      <c r="F37" s="34" t="s">
        <v>148</v>
      </c>
      <c r="G37" s="34" t="s">
        <v>281</v>
      </c>
      <c r="H37" s="34" t="s">
        <v>148</v>
      </c>
      <c r="I37" s="34" t="s">
        <v>184</v>
      </c>
      <c r="J37" s="34" t="s">
        <v>148</v>
      </c>
      <c r="K37" s="34" t="s">
        <v>282</v>
      </c>
      <c r="L37" s="29">
        <f t="shared" si="2"/>
        <v>1.6085502017989903E-2</v>
      </c>
      <c r="M37" s="33">
        <f t="shared" si="63"/>
        <v>0</v>
      </c>
      <c r="N37" s="33">
        <f t="shared" si="64"/>
        <v>0.92109192155596797</v>
      </c>
      <c r="O37" s="33">
        <f t="shared" si="65"/>
        <v>0</v>
      </c>
      <c r="P37" s="33">
        <f t="shared" si="66"/>
        <v>1.2105560487450569E-2</v>
      </c>
      <c r="Q37" s="33">
        <f t="shared" si="67"/>
        <v>0</v>
      </c>
      <c r="R37" s="39">
        <f t="shared" si="68"/>
        <v>6.6822693890727133E-2</v>
      </c>
    </row>
    <row r="38" spans="1:49" outlineLevel="1" x14ac:dyDescent="0.2">
      <c r="A38" s="31"/>
      <c r="B38" s="54" t="s">
        <v>22</v>
      </c>
      <c r="C38" s="54"/>
      <c r="D38" s="54"/>
      <c r="E38" s="28" t="s">
        <v>81</v>
      </c>
      <c r="F38" s="28" t="s">
        <v>148</v>
      </c>
      <c r="G38" s="28" t="s">
        <v>83</v>
      </c>
      <c r="H38" s="28" t="s">
        <v>148</v>
      </c>
      <c r="I38" s="28" t="s">
        <v>85</v>
      </c>
      <c r="J38" s="28" t="s">
        <v>148</v>
      </c>
      <c r="K38" s="28" t="s">
        <v>148</v>
      </c>
      <c r="L38" s="29">
        <f t="shared" si="2"/>
        <v>3.6900525884663665E-2</v>
      </c>
      <c r="M38" s="29">
        <f>F38/$E38</f>
        <v>0</v>
      </c>
      <c r="N38" s="29">
        <f t="shared" ref="N38:N39" si="69">G38/$E38</f>
        <v>0.95919121203859237</v>
      </c>
      <c r="O38" s="29">
        <f t="shared" ref="O38:O39" si="70">H38/$E38</f>
        <v>0</v>
      </c>
      <c r="P38" s="29">
        <f t="shared" ref="P38:P39" si="71">I38/$E38</f>
        <v>4.080878796140755E-2</v>
      </c>
      <c r="Q38" s="29">
        <f t="shared" ref="Q38:Q39" si="72">J38/$E38</f>
        <v>0</v>
      </c>
      <c r="R38" s="29">
        <f t="shared" ref="R38:R39" si="73">K38/$E38</f>
        <v>0</v>
      </c>
    </row>
    <row r="39" spans="1:49" outlineLevel="2" x14ac:dyDescent="0.2">
      <c r="A39" s="62" t="s">
        <v>402</v>
      </c>
      <c r="B39" s="53"/>
      <c r="C39" s="53" t="s">
        <v>283</v>
      </c>
      <c r="D39" s="53"/>
      <c r="E39" s="28" t="s">
        <v>284</v>
      </c>
      <c r="F39" s="34" t="s">
        <v>148</v>
      </c>
      <c r="G39" s="34" t="s">
        <v>285</v>
      </c>
      <c r="H39" s="34" t="s">
        <v>148</v>
      </c>
      <c r="I39" s="34" t="s">
        <v>286</v>
      </c>
      <c r="J39" s="34" t="s">
        <v>148</v>
      </c>
      <c r="K39" s="34" t="s">
        <v>148</v>
      </c>
      <c r="L39" s="29">
        <f t="shared" si="2"/>
        <v>7.5909912880474505E-3</v>
      </c>
      <c r="M39" s="33">
        <f t="shared" ref="M39" si="74">F39/$E39</f>
        <v>0</v>
      </c>
      <c r="N39" s="33">
        <f t="shared" si="69"/>
        <v>0.95126122274476266</v>
      </c>
      <c r="O39" s="33">
        <f t="shared" si="70"/>
        <v>0</v>
      </c>
      <c r="P39" s="33">
        <f t="shared" si="71"/>
        <v>4.873877725523728E-2</v>
      </c>
      <c r="Q39" s="33">
        <f t="shared" si="72"/>
        <v>0</v>
      </c>
      <c r="R39" s="39">
        <f t="shared" si="73"/>
        <v>0</v>
      </c>
    </row>
    <row r="40" spans="1:49" outlineLevel="2" x14ac:dyDescent="0.2">
      <c r="A40" s="61" t="s">
        <v>402</v>
      </c>
      <c r="B40" s="54"/>
      <c r="C40" s="54" t="s">
        <v>287</v>
      </c>
      <c r="D40" s="54"/>
      <c r="E40" s="28" t="s">
        <v>288</v>
      </c>
      <c r="F40" s="32" t="s">
        <v>148</v>
      </c>
      <c r="G40" s="32" t="s">
        <v>289</v>
      </c>
      <c r="H40" s="32" t="s">
        <v>148</v>
      </c>
      <c r="I40" s="32" t="s">
        <v>290</v>
      </c>
      <c r="J40" s="32" t="s">
        <v>148</v>
      </c>
      <c r="K40" s="32" t="s">
        <v>148</v>
      </c>
      <c r="L40" s="29">
        <f t="shared" si="2"/>
        <v>9.2948264424830684E-3</v>
      </c>
      <c r="M40" s="35">
        <f t="shared" ref="M40:M41" si="75">F40/$E40</f>
        <v>0</v>
      </c>
      <c r="N40" s="35">
        <f t="shared" ref="N40:N41" si="76">G40/$E40</f>
        <v>0.95810055865921784</v>
      </c>
      <c r="O40" s="35">
        <f t="shared" ref="O40:O41" si="77">H40/$E40</f>
        <v>0</v>
      </c>
      <c r="P40" s="35">
        <f t="shared" ref="P40:P41" si="78">I40/$E40</f>
        <v>4.1899441340782127E-2</v>
      </c>
      <c r="Q40" s="35">
        <f t="shared" ref="Q40:Q41" si="79">J40/$E40</f>
        <v>0</v>
      </c>
      <c r="R40" s="38">
        <f t="shared" ref="R40:R41" si="80">K40/$E40</f>
        <v>0</v>
      </c>
    </row>
    <row r="41" spans="1:49" outlineLevel="2" x14ac:dyDescent="0.2">
      <c r="A41" s="62" t="s">
        <v>402</v>
      </c>
      <c r="B41" s="53"/>
      <c r="C41" s="53" t="s">
        <v>291</v>
      </c>
      <c r="D41" s="53"/>
      <c r="E41" s="28" t="s">
        <v>292</v>
      </c>
      <c r="F41" s="34" t="s">
        <v>148</v>
      </c>
      <c r="G41" s="34" t="s">
        <v>293</v>
      </c>
      <c r="H41" s="34" t="s">
        <v>148</v>
      </c>
      <c r="I41" s="34" t="s">
        <v>294</v>
      </c>
      <c r="J41" s="34" t="s">
        <v>148</v>
      </c>
      <c r="K41" s="34" t="s">
        <v>148</v>
      </c>
      <c r="L41" s="29">
        <f t="shared" si="2"/>
        <v>7.1499413880706875E-3</v>
      </c>
      <c r="M41" s="33">
        <f t="shared" si="75"/>
        <v>0</v>
      </c>
      <c r="N41" s="33">
        <f t="shared" si="76"/>
        <v>0.89560165221733012</v>
      </c>
      <c r="O41" s="33">
        <f t="shared" si="77"/>
        <v>0</v>
      </c>
      <c r="P41" s="33">
        <f t="shared" si="78"/>
        <v>0.10439834778266988</v>
      </c>
      <c r="Q41" s="33">
        <f t="shared" si="79"/>
        <v>0</v>
      </c>
      <c r="R41" s="39">
        <f t="shared" si="80"/>
        <v>0</v>
      </c>
    </row>
    <row r="42" spans="1:49" outlineLevel="2" x14ac:dyDescent="0.2">
      <c r="A42" s="61" t="s">
        <v>403</v>
      </c>
      <c r="B42" s="54"/>
      <c r="C42" s="54" t="s">
        <v>287</v>
      </c>
      <c r="D42" s="54"/>
      <c r="E42" s="28" t="s">
        <v>295</v>
      </c>
      <c r="F42" s="32" t="s">
        <v>148</v>
      </c>
      <c r="G42" s="32" t="s">
        <v>295</v>
      </c>
      <c r="H42" s="32" t="s">
        <v>148</v>
      </c>
      <c r="I42" s="32" t="s">
        <v>148</v>
      </c>
      <c r="J42" s="32" t="s">
        <v>148</v>
      </c>
      <c r="K42" s="32" t="s">
        <v>148</v>
      </c>
      <c r="L42" s="29">
        <f t="shared" si="2"/>
        <v>1.286476676606246E-2</v>
      </c>
      <c r="M42" s="35">
        <f t="shared" ref="M42" si="81">F42/$E42</f>
        <v>0</v>
      </c>
      <c r="N42" s="35">
        <f t="shared" ref="N42" si="82">G42/$E42</f>
        <v>1</v>
      </c>
      <c r="O42" s="35">
        <f t="shared" ref="O42" si="83">H42/$E42</f>
        <v>0</v>
      </c>
      <c r="P42" s="35">
        <f t="shared" ref="P42" si="84">I42/$E42</f>
        <v>0</v>
      </c>
      <c r="Q42" s="35">
        <f t="shared" ref="Q42" si="85">J42/$E42</f>
        <v>0</v>
      </c>
      <c r="R42" s="38">
        <f t="shared" ref="R42" si="86">K42/$E42</f>
        <v>0</v>
      </c>
    </row>
    <row r="43" spans="1:49" outlineLevel="1" x14ac:dyDescent="0.2">
      <c r="A43" s="30"/>
      <c r="B43" s="53" t="s">
        <v>23</v>
      </c>
      <c r="C43" s="53"/>
      <c r="D43" s="53"/>
      <c r="E43" s="28" t="s">
        <v>296</v>
      </c>
      <c r="F43" s="28" t="s">
        <v>148</v>
      </c>
      <c r="G43" s="28" t="s">
        <v>297</v>
      </c>
      <c r="H43" s="28" t="s">
        <v>148</v>
      </c>
      <c r="I43" s="28" t="s">
        <v>91</v>
      </c>
      <c r="J43" s="28" t="s">
        <v>148</v>
      </c>
      <c r="K43" s="28" t="s">
        <v>148</v>
      </c>
      <c r="L43" s="29">
        <f t="shared" si="2"/>
        <v>6.8023590165658218E-2</v>
      </c>
      <c r="M43" s="29">
        <f>F43/$E43</f>
        <v>0</v>
      </c>
      <c r="N43" s="29">
        <f t="shared" ref="N43:N47" si="87">G43/$E43</f>
        <v>0.98287213740458013</v>
      </c>
      <c r="O43" s="29">
        <f t="shared" ref="O43:O47" si="88">H43/$E43</f>
        <v>0</v>
      </c>
      <c r="P43" s="29">
        <f t="shared" ref="P43:P47" si="89">I43/$E43</f>
        <v>1.7127862595419846E-2</v>
      </c>
      <c r="Q43" s="29">
        <f t="shared" ref="Q43:Q47" si="90">J43/$E43</f>
        <v>0</v>
      </c>
      <c r="R43" s="29">
        <f t="shared" ref="R43:R47" si="91">K43/$E43</f>
        <v>0</v>
      </c>
    </row>
    <row r="44" spans="1:49" outlineLevel="2" x14ac:dyDescent="0.2">
      <c r="A44" s="61" t="s">
        <v>402</v>
      </c>
      <c r="B44" s="54"/>
      <c r="C44" s="54" t="s">
        <v>298</v>
      </c>
      <c r="D44" s="54"/>
      <c r="E44" s="28" t="s">
        <v>299</v>
      </c>
      <c r="F44" s="32" t="s">
        <v>148</v>
      </c>
      <c r="G44" s="32" t="s">
        <v>300</v>
      </c>
      <c r="H44" s="32" t="s">
        <v>148</v>
      </c>
      <c r="I44" s="32" t="s">
        <v>91</v>
      </c>
      <c r="J44" s="32" t="s">
        <v>148</v>
      </c>
      <c r="K44" s="32" t="s">
        <v>148</v>
      </c>
      <c r="L44" s="29">
        <f t="shared" si="2"/>
        <v>3.7886803034059828E-2</v>
      </c>
      <c r="M44" s="35">
        <f t="shared" ref="M44:M47" si="92">F44/$E44</f>
        <v>0</v>
      </c>
      <c r="N44" s="35">
        <f t="shared" si="87"/>
        <v>0.96924790131917071</v>
      </c>
      <c r="O44" s="35">
        <f t="shared" si="88"/>
        <v>0</v>
      </c>
      <c r="P44" s="35">
        <f t="shared" si="89"/>
        <v>3.075209868082919E-2</v>
      </c>
      <c r="Q44" s="35">
        <f t="shared" si="90"/>
        <v>0</v>
      </c>
      <c r="R44" s="38">
        <f t="shared" si="91"/>
        <v>0</v>
      </c>
    </row>
    <row r="45" spans="1:49" outlineLevel="2" x14ac:dyDescent="0.2">
      <c r="A45" s="62" t="s">
        <v>402</v>
      </c>
      <c r="B45" s="53"/>
      <c r="C45" s="53" t="s">
        <v>301</v>
      </c>
      <c r="D45" s="53"/>
      <c r="E45" s="28" t="s">
        <v>302</v>
      </c>
      <c r="F45" s="34" t="s">
        <v>148</v>
      </c>
      <c r="G45" s="34" t="s">
        <v>302</v>
      </c>
      <c r="H45" s="34" t="s">
        <v>148</v>
      </c>
      <c r="I45" s="34" t="s">
        <v>148</v>
      </c>
      <c r="J45" s="34" t="s">
        <v>148</v>
      </c>
      <c r="K45" s="34" t="s">
        <v>148</v>
      </c>
      <c r="L45" s="29">
        <f t="shared" si="2"/>
        <v>1.2880993767533275E-2</v>
      </c>
      <c r="M45" s="33">
        <f t="shared" si="92"/>
        <v>0</v>
      </c>
      <c r="N45" s="33">
        <f t="shared" si="87"/>
        <v>1</v>
      </c>
      <c r="O45" s="33">
        <f t="shared" si="88"/>
        <v>0</v>
      </c>
      <c r="P45" s="33">
        <f t="shared" si="89"/>
        <v>0</v>
      </c>
      <c r="Q45" s="33">
        <f t="shared" si="90"/>
        <v>0</v>
      </c>
      <c r="R45" s="39">
        <f t="shared" si="91"/>
        <v>0</v>
      </c>
    </row>
    <row r="46" spans="1:49" outlineLevel="2" x14ac:dyDescent="0.2">
      <c r="A46" s="53"/>
      <c r="B46" s="53"/>
      <c r="C46" s="54" t="s">
        <v>303</v>
      </c>
      <c r="D46" s="54"/>
      <c r="E46" s="28" t="s">
        <v>304</v>
      </c>
      <c r="F46" s="32" t="s">
        <v>148</v>
      </c>
      <c r="G46" s="32" t="s">
        <v>304</v>
      </c>
      <c r="H46" s="32" t="s">
        <v>148</v>
      </c>
      <c r="I46" s="32" t="s">
        <v>148</v>
      </c>
      <c r="J46" s="32" t="s">
        <v>148</v>
      </c>
      <c r="K46" s="32" t="s">
        <v>148</v>
      </c>
      <c r="L46" s="29">
        <f t="shared" si="2"/>
        <v>6.9256842277440186E-3</v>
      </c>
      <c r="M46" s="35">
        <f t="shared" si="92"/>
        <v>0</v>
      </c>
      <c r="N46" s="35">
        <f t="shared" si="87"/>
        <v>1</v>
      </c>
      <c r="O46" s="35">
        <f t="shared" si="88"/>
        <v>0</v>
      </c>
      <c r="P46" s="35">
        <f t="shared" si="89"/>
        <v>0</v>
      </c>
      <c r="Q46" s="35">
        <f t="shared" si="90"/>
        <v>0</v>
      </c>
      <c r="R46" s="38">
        <f t="shared" si="91"/>
        <v>0</v>
      </c>
    </row>
    <row r="47" spans="1:49" outlineLevel="2" x14ac:dyDescent="0.2">
      <c r="A47" s="53"/>
      <c r="B47" s="53"/>
      <c r="C47" s="53" t="s">
        <v>305</v>
      </c>
      <c r="D47" s="53"/>
      <c r="E47" s="28" t="s">
        <v>306</v>
      </c>
      <c r="F47" s="34" t="s">
        <v>148</v>
      </c>
      <c r="G47" s="34" t="s">
        <v>306</v>
      </c>
      <c r="H47" s="34" t="s">
        <v>148</v>
      </c>
      <c r="I47" s="34" t="s">
        <v>148</v>
      </c>
      <c r="J47" s="34" t="s">
        <v>148</v>
      </c>
      <c r="K47" s="34" t="s">
        <v>148</v>
      </c>
      <c r="L47" s="29">
        <f t="shared" si="2"/>
        <v>1.0330109136321092E-2</v>
      </c>
      <c r="M47" s="33">
        <f t="shared" si="92"/>
        <v>0</v>
      </c>
      <c r="N47" s="33">
        <f t="shared" si="87"/>
        <v>1</v>
      </c>
      <c r="O47" s="33">
        <f t="shared" si="88"/>
        <v>0</v>
      </c>
      <c r="P47" s="33">
        <f t="shared" si="89"/>
        <v>0</v>
      </c>
      <c r="Q47" s="33">
        <f t="shared" si="90"/>
        <v>0</v>
      </c>
      <c r="R47" s="39">
        <f t="shared" si="91"/>
        <v>0</v>
      </c>
    </row>
    <row r="48" spans="1:49" outlineLevel="1" x14ac:dyDescent="0.2">
      <c r="A48" s="31"/>
      <c r="B48" s="54" t="s">
        <v>24</v>
      </c>
      <c r="C48" s="54"/>
      <c r="D48" s="54"/>
      <c r="E48" s="28" t="s">
        <v>93</v>
      </c>
      <c r="F48" s="28" t="s">
        <v>148</v>
      </c>
      <c r="G48" s="28" t="s">
        <v>95</v>
      </c>
      <c r="H48" s="28" t="s">
        <v>148</v>
      </c>
      <c r="I48" s="28" t="s">
        <v>97</v>
      </c>
      <c r="J48" s="28" t="s">
        <v>148</v>
      </c>
      <c r="K48" s="28" t="s">
        <v>148</v>
      </c>
      <c r="L48" s="29">
        <f t="shared" si="2"/>
        <v>1.3165939913360795E-2</v>
      </c>
      <c r="M48" s="29">
        <f>F48/$E48</f>
        <v>0</v>
      </c>
      <c r="N48" s="29">
        <f t="shared" ref="N48:N49" si="93">G48/$E48</f>
        <v>0.98138927233287321</v>
      </c>
      <c r="O48" s="29">
        <f t="shared" ref="O48:O49" si="94">H48/$E48</f>
        <v>0</v>
      </c>
      <c r="P48" s="29">
        <f t="shared" ref="P48:P49" si="95">I48/$E48</f>
        <v>1.8610727667126799E-2</v>
      </c>
      <c r="Q48" s="29">
        <f t="shared" ref="Q48:Q49" si="96">J48/$E48</f>
        <v>0</v>
      </c>
      <c r="R48" s="29">
        <f t="shared" ref="R48:R49" si="97">K48/$E48</f>
        <v>0</v>
      </c>
    </row>
    <row r="49" spans="1:44" outlineLevel="2" x14ac:dyDescent="0.2">
      <c r="A49" s="62" t="s">
        <v>402</v>
      </c>
      <c r="B49" s="53"/>
      <c r="C49" s="53" t="s">
        <v>307</v>
      </c>
      <c r="D49" s="53"/>
      <c r="E49" s="28" t="s">
        <v>93</v>
      </c>
      <c r="F49" s="34" t="s">
        <v>148</v>
      </c>
      <c r="G49" s="34" t="s">
        <v>95</v>
      </c>
      <c r="H49" s="34" t="s">
        <v>148</v>
      </c>
      <c r="I49" s="34" t="s">
        <v>97</v>
      </c>
      <c r="J49" s="34" t="s">
        <v>148</v>
      </c>
      <c r="K49" s="34" t="s">
        <v>148</v>
      </c>
      <c r="L49" s="29">
        <f t="shared" si="2"/>
        <v>1.3165939913360795E-2</v>
      </c>
      <c r="M49" s="33">
        <f t="shared" ref="M49" si="98">F49/$E49</f>
        <v>0</v>
      </c>
      <c r="N49" s="33">
        <f t="shared" si="93"/>
        <v>0.98138927233287321</v>
      </c>
      <c r="O49" s="33">
        <f t="shared" si="94"/>
        <v>0</v>
      </c>
      <c r="P49" s="33">
        <f t="shared" si="95"/>
        <v>1.8610727667126799E-2</v>
      </c>
      <c r="Q49" s="33">
        <f t="shared" si="96"/>
        <v>0</v>
      </c>
      <c r="R49" s="39">
        <f t="shared" si="97"/>
        <v>0</v>
      </c>
    </row>
    <row r="50" spans="1:44" ht="15.75" outlineLevel="1" x14ac:dyDescent="0.2">
      <c r="A50" s="31"/>
      <c r="B50" s="54" t="s">
        <v>25</v>
      </c>
      <c r="C50" s="54"/>
      <c r="D50" s="54"/>
      <c r="E50" s="28" t="s">
        <v>308</v>
      </c>
      <c r="F50" s="28" t="s">
        <v>148</v>
      </c>
      <c r="G50" s="28" t="s">
        <v>309</v>
      </c>
      <c r="H50" s="28" t="s">
        <v>148</v>
      </c>
      <c r="I50" s="28" t="s">
        <v>103</v>
      </c>
      <c r="J50" s="28" t="s">
        <v>148</v>
      </c>
      <c r="K50" s="28" t="s">
        <v>310</v>
      </c>
      <c r="L50" s="29">
        <f t="shared" si="2"/>
        <v>0.12994388053811334</v>
      </c>
      <c r="M50" s="29">
        <f>F50/$E50</f>
        <v>0</v>
      </c>
      <c r="N50" s="29">
        <f t="shared" ref="N50:N51" si="99">G50/$E50</f>
        <v>0.72918175597036916</v>
      </c>
      <c r="O50" s="29">
        <f t="shared" ref="O50:O51" si="100">H50/$E50</f>
        <v>0</v>
      </c>
      <c r="P50" s="29">
        <f t="shared" ref="P50:P51" si="101">I50/$E50</f>
        <v>0.18858923959899498</v>
      </c>
      <c r="Q50" s="29">
        <f t="shared" ref="Q50:Q51" si="102">J50/$E50</f>
        <v>0</v>
      </c>
      <c r="R50" s="29">
        <f t="shared" ref="R50:R51" si="103">K50/$E50</f>
        <v>8.2229004430635827E-2</v>
      </c>
      <c r="AN50" s="64" t="s">
        <v>408</v>
      </c>
      <c r="AO50" s="64"/>
      <c r="AP50" s="64"/>
      <c r="AQ50" s="64"/>
      <c r="AR50" s="64"/>
    </row>
    <row r="51" spans="1:44" ht="15.75" outlineLevel="2" x14ac:dyDescent="0.2">
      <c r="A51" s="63" t="s">
        <v>403</v>
      </c>
      <c r="B51" s="63"/>
      <c r="C51" s="53" t="s">
        <v>311</v>
      </c>
      <c r="D51" s="53"/>
      <c r="E51" s="28" t="s">
        <v>290</v>
      </c>
      <c r="F51" s="34" t="s">
        <v>148</v>
      </c>
      <c r="G51" s="34" t="s">
        <v>290</v>
      </c>
      <c r="H51" s="34" t="s">
        <v>148</v>
      </c>
      <c r="I51" s="34" t="s">
        <v>148</v>
      </c>
      <c r="J51" s="34" t="s">
        <v>148</v>
      </c>
      <c r="K51" s="34" t="s">
        <v>148</v>
      </c>
      <c r="L51" s="29">
        <f t="shared" si="2"/>
        <v>3.8944803529956994E-4</v>
      </c>
      <c r="M51" s="33">
        <f t="shared" ref="M51" si="104">F51/$E51</f>
        <v>0</v>
      </c>
      <c r="N51" s="33">
        <f t="shared" si="99"/>
        <v>1</v>
      </c>
      <c r="O51" s="33">
        <f t="shared" si="100"/>
        <v>0</v>
      </c>
      <c r="P51" s="33">
        <f t="shared" si="101"/>
        <v>0</v>
      </c>
      <c r="Q51" s="33">
        <f t="shared" si="102"/>
        <v>0</v>
      </c>
      <c r="R51" s="39">
        <f t="shared" si="103"/>
        <v>0</v>
      </c>
      <c r="Y51" s="64" t="s">
        <v>400</v>
      </c>
      <c r="Z51" s="64"/>
      <c r="AA51" s="64"/>
      <c r="AB51" s="64"/>
      <c r="AC51" s="64"/>
    </row>
    <row r="52" spans="1:44" outlineLevel="2" x14ac:dyDescent="0.2">
      <c r="A52" s="61" t="s">
        <v>402</v>
      </c>
      <c r="B52" s="54"/>
      <c r="C52" s="54" t="s">
        <v>312</v>
      </c>
      <c r="D52" s="54"/>
      <c r="E52" s="28" t="s">
        <v>313</v>
      </c>
      <c r="F52" s="32" t="s">
        <v>148</v>
      </c>
      <c r="G52" s="32" t="s">
        <v>314</v>
      </c>
      <c r="H52" s="32" t="s">
        <v>148</v>
      </c>
      <c r="I52" s="32" t="s">
        <v>315</v>
      </c>
      <c r="J52" s="32" t="s">
        <v>148</v>
      </c>
      <c r="K52" s="32" t="s">
        <v>316</v>
      </c>
      <c r="L52" s="29">
        <f t="shared" si="2"/>
        <v>5.3634458881427358E-2</v>
      </c>
      <c r="M52" s="35">
        <f t="shared" ref="M52:M55" si="105">F52/$E52</f>
        <v>0</v>
      </c>
      <c r="N52" s="35">
        <f t="shared" ref="N52:N55" si="106">G52/$E52</f>
        <v>0.69990257952475754</v>
      </c>
      <c r="O52" s="35">
        <f t="shared" ref="O52:O55" si="107">H52/$E52</f>
        <v>0</v>
      </c>
      <c r="P52" s="35">
        <f t="shared" ref="P52:P55" si="108">I52/$E52</f>
        <v>0.19459891203717711</v>
      </c>
      <c r="Q52" s="35">
        <f t="shared" ref="Q52:Q55" si="109">J52/$E52</f>
        <v>0</v>
      </c>
      <c r="R52" s="38">
        <f t="shared" ref="R52:R55" si="110">K52/$E52</f>
        <v>0.10549850843806538</v>
      </c>
    </row>
    <row r="53" spans="1:44" outlineLevel="2" x14ac:dyDescent="0.2">
      <c r="A53" s="62" t="s">
        <v>402</v>
      </c>
      <c r="B53" s="53"/>
      <c r="C53" s="53" t="s">
        <v>317</v>
      </c>
      <c r="D53" s="53"/>
      <c r="E53" s="28" t="s">
        <v>318</v>
      </c>
      <c r="F53" s="34" t="s">
        <v>148</v>
      </c>
      <c r="G53" s="34" t="s">
        <v>319</v>
      </c>
      <c r="H53" s="34" t="s">
        <v>148</v>
      </c>
      <c r="I53" s="34" t="s">
        <v>320</v>
      </c>
      <c r="J53" s="34" t="s">
        <v>148</v>
      </c>
      <c r="K53" s="34" t="s">
        <v>321</v>
      </c>
      <c r="L53" s="29">
        <f t="shared" si="2"/>
        <v>2.1737691170304326E-2</v>
      </c>
      <c r="M53" s="33">
        <f t="shared" si="105"/>
        <v>0</v>
      </c>
      <c r="N53" s="33">
        <f t="shared" si="106"/>
        <v>0.79575992833681697</v>
      </c>
      <c r="O53" s="33">
        <f t="shared" si="107"/>
        <v>0</v>
      </c>
      <c r="P53" s="33">
        <f t="shared" si="108"/>
        <v>0.18139743206927442</v>
      </c>
      <c r="Q53" s="33">
        <f t="shared" si="109"/>
        <v>0</v>
      </c>
      <c r="R53" s="39">
        <f t="shared" si="110"/>
        <v>2.2842639593908632E-2</v>
      </c>
    </row>
    <row r="54" spans="1:44" outlineLevel="2" x14ac:dyDescent="0.2">
      <c r="A54" s="61" t="s">
        <v>402</v>
      </c>
      <c r="B54" s="54"/>
      <c r="C54" s="54" t="s">
        <v>322</v>
      </c>
      <c r="D54" s="54"/>
      <c r="E54" s="28" t="s">
        <v>323</v>
      </c>
      <c r="F54" s="32" t="s">
        <v>148</v>
      </c>
      <c r="G54" s="32" t="s">
        <v>324</v>
      </c>
      <c r="H54" s="32" t="s">
        <v>148</v>
      </c>
      <c r="I54" s="32" t="s">
        <v>325</v>
      </c>
      <c r="J54" s="32" t="s">
        <v>148</v>
      </c>
      <c r="K54" s="32" t="s">
        <v>326</v>
      </c>
      <c r="L54" s="29">
        <f t="shared" si="2"/>
        <v>1.782373841554365E-2</v>
      </c>
      <c r="M54" s="35">
        <f t="shared" si="105"/>
        <v>0</v>
      </c>
      <c r="N54" s="35">
        <f t="shared" si="106"/>
        <v>0.61935542607428984</v>
      </c>
      <c r="O54" s="35">
        <f t="shared" si="107"/>
        <v>0</v>
      </c>
      <c r="P54" s="35">
        <f t="shared" si="108"/>
        <v>0.26493080844865258</v>
      </c>
      <c r="Q54" s="35">
        <f t="shared" si="109"/>
        <v>0</v>
      </c>
      <c r="R54" s="38">
        <f t="shared" si="110"/>
        <v>0.11571376547705753</v>
      </c>
    </row>
    <row r="55" spans="1:44" outlineLevel="2" x14ac:dyDescent="0.2">
      <c r="A55" s="62" t="s">
        <v>402</v>
      </c>
      <c r="B55" s="53"/>
      <c r="C55" s="53" t="s">
        <v>327</v>
      </c>
      <c r="D55" s="53"/>
      <c r="E55" s="28" t="s">
        <v>328</v>
      </c>
      <c r="F55" s="34" t="s">
        <v>148</v>
      </c>
      <c r="G55" s="34" t="s">
        <v>329</v>
      </c>
      <c r="H55" s="34" t="s">
        <v>148</v>
      </c>
      <c r="I55" s="34" t="s">
        <v>330</v>
      </c>
      <c r="J55" s="34" t="s">
        <v>148</v>
      </c>
      <c r="K55" s="34" t="s">
        <v>331</v>
      </c>
      <c r="L55" s="29">
        <f t="shared" si="2"/>
        <v>1.6553164200378803E-2</v>
      </c>
      <c r="M55" s="33">
        <f t="shared" si="105"/>
        <v>0</v>
      </c>
      <c r="N55" s="33">
        <f t="shared" si="106"/>
        <v>0.87295363199686304</v>
      </c>
      <c r="O55" s="33">
        <f t="shared" si="107"/>
        <v>0</v>
      </c>
      <c r="P55" s="33">
        <f t="shared" si="108"/>
        <v>0.11175374963238897</v>
      </c>
      <c r="Q55" s="33">
        <f t="shared" si="109"/>
        <v>0</v>
      </c>
      <c r="R55" s="39">
        <f t="shared" si="110"/>
        <v>1.5292618370747964E-2</v>
      </c>
    </row>
    <row r="56" spans="1:44" outlineLevel="2" x14ac:dyDescent="0.2">
      <c r="A56" s="61" t="s">
        <v>402</v>
      </c>
      <c r="B56" s="54"/>
      <c r="C56" s="54" t="s">
        <v>208</v>
      </c>
      <c r="D56" s="54"/>
      <c r="E56" s="28" t="s">
        <v>332</v>
      </c>
      <c r="F56" s="32" t="s">
        <v>148</v>
      </c>
      <c r="G56" s="32" t="s">
        <v>333</v>
      </c>
      <c r="H56" s="32" t="s">
        <v>148</v>
      </c>
      <c r="I56" s="32" t="s">
        <v>334</v>
      </c>
      <c r="J56" s="32" t="s">
        <v>148</v>
      </c>
      <c r="K56" s="32" t="s">
        <v>335</v>
      </c>
      <c r="L56" s="29">
        <f t="shared" si="2"/>
        <v>1.9805379835159627E-2</v>
      </c>
      <c r="M56" s="35">
        <f t="shared" ref="M56" si="111">F56/$E56</f>
        <v>0</v>
      </c>
      <c r="N56" s="35">
        <f t="shared" ref="N56" si="112">G56/$E56</f>
        <v>0.70874709140366399</v>
      </c>
      <c r="O56" s="35">
        <f t="shared" ref="O56" si="113">H56/$E56</f>
        <v>0</v>
      </c>
      <c r="P56" s="35">
        <f t="shared" ref="P56" si="114">I56/$E56</f>
        <v>0.17943171762855176</v>
      </c>
      <c r="Q56" s="35">
        <f t="shared" ref="Q56" si="115">J56/$E56</f>
        <v>0</v>
      </c>
      <c r="R56" s="38">
        <f t="shared" ref="R56" si="116">K56/$E56</f>
        <v>0.11182119096778421</v>
      </c>
    </row>
    <row r="57" spans="1:44" outlineLevel="1" x14ac:dyDescent="0.2">
      <c r="A57" s="30"/>
      <c r="B57" s="53" t="s">
        <v>26</v>
      </c>
      <c r="C57" s="53"/>
      <c r="D57" s="53"/>
      <c r="E57" s="28" t="s">
        <v>336</v>
      </c>
      <c r="F57" s="28" t="s">
        <v>109</v>
      </c>
      <c r="G57" s="28" t="s">
        <v>337</v>
      </c>
      <c r="H57" s="28" t="s">
        <v>113</v>
      </c>
      <c r="I57" s="28" t="s">
        <v>115</v>
      </c>
      <c r="J57" s="28" t="s">
        <v>148</v>
      </c>
      <c r="K57" s="28" t="s">
        <v>338</v>
      </c>
      <c r="L57" s="29">
        <f t="shared" si="2"/>
        <v>5.9668631648364771E-2</v>
      </c>
      <c r="M57" s="29">
        <f>F57/$E57</f>
        <v>1.5501261857105561E-2</v>
      </c>
      <c r="N57" s="29">
        <f t="shared" ref="N57:N59" si="117">G57/$E57</f>
        <v>0.78924810721434169</v>
      </c>
      <c r="O57" s="29">
        <f t="shared" ref="O57:O59" si="118">H57/$E57</f>
        <v>9.790270646592986E-3</v>
      </c>
      <c r="P57" s="29">
        <f t="shared" ref="P57:P59" si="119">I57/$E57</f>
        <v>7.8594117135149244E-2</v>
      </c>
      <c r="Q57" s="29">
        <f t="shared" ref="Q57:Q59" si="120">J57/$E57</f>
        <v>0</v>
      </c>
      <c r="R57" s="29">
        <f t="shared" ref="R57:R59" si="121">K57/$E57</f>
        <v>0.10686624314681055</v>
      </c>
    </row>
    <row r="58" spans="1:44" outlineLevel="2" x14ac:dyDescent="0.2">
      <c r="A58" s="54" t="s">
        <v>402</v>
      </c>
      <c r="B58" s="54"/>
      <c r="C58" s="54" t="s">
        <v>339</v>
      </c>
      <c r="D58" s="54"/>
      <c r="E58" s="28" t="s">
        <v>340</v>
      </c>
      <c r="F58" s="32" t="s">
        <v>148</v>
      </c>
      <c r="G58" s="32" t="s">
        <v>341</v>
      </c>
      <c r="H58" s="32" t="s">
        <v>148</v>
      </c>
      <c r="I58" s="32" t="s">
        <v>342</v>
      </c>
      <c r="J58" s="32" t="s">
        <v>148</v>
      </c>
      <c r="K58" s="32" t="s">
        <v>343</v>
      </c>
      <c r="L58" s="29">
        <f t="shared" si="2"/>
        <v>1.0539437455294611E-2</v>
      </c>
      <c r="M58" s="35">
        <f t="shared" ref="M58:M59" si="122">F58/$E58</f>
        <v>0</v>
      </c>
      <c r="N58" s="35">
        <f t="shared" si="117"/>
        <v>0.82694380292532721</v>
      </c>
      <c r="O58" s="35">
        <f t="shared" si="118"/>
        <v>0</v>
      </c>
      <c r="P58" s="35">
        <f t="shared" si="119"/>
        <v>0.11331793687451885</v>
      </c>
      <c r="Q58" s="35">
        <f t="shared" si="120"/>
        <v>0</v>
      </c>
      <c r="R58" s="38">
        <f t="shared" si="121"/>
        <v>5.9738260200153957E-2</v>
      </c>
    </row>
    <row r="59" spans="1:44" outlineLevel="2" x14ac:dyDescent="0.2">
      <c r="A59" s="53" t="s">
        <v>402</v>
      </c>
      <c r="B59" s="53"/>
      <c r="C59" s="53" t="s">
        <v>344</v>
      </c>
      <c r="D59" s="53"/>
      <c r="E59" s="28" t="s">
        <v>345</v>
      </c>
      <c r="F59" s="34" t="s">
        <v>192</v>
      </c>
      <c r="G59" s="34" t="s">
        <v>346</v>
      </c>
      <c r="H59" s="34" t="s">
        <v>113</v>
      </c>
      <c r="I59" s="34" t="s">
        <v>347</v>
      </c>
      <c r="J59" s="34" t="s">
        <v>148</v>
      </c>
      <c r="K59" s="34" t="s">
        <v>343</v>
      </c>
      <c r="L59" s="29">
        <f t="shared" si="2"/>
        <v>1.2887484568121601E-2</v>
      </c>
      <c r="M59" s="33">
        <f t="shared" si="122"/>
        <v>6.0438176781667081E-2</v>
      </c>
      <c r="N59" s="33">
        <f t="shared" si="117"/>
        <v>0.676655754218081</v>
      </c>
      <c r="O59" s="33">
        <f t="shared" si="118"/>
        <v>4.5328632586250313E-2</v>
      </c>
      <c r="P59" s="33">
        <f t="shared" si="119"/>
        <v>0.16872324351548729</v>
      </c>
      <c r="Q59" s="33">
        <f t="shared" si="120"/>
        <v>0</v>
      </c>
      <c r="R59" s="39">
        <f t="shared" si="121"/>
        <v>4.8854192898514219E-2</v>
      </c>
    </row>
    <row r="60" spans="1:44" outlineLevel="2" x14ac:dyDescent="0.2">
      <c r="A60" s="54" t="s">
        <v>402</v>
      </c>
      <c r="B60" s="54"/>
      <c r="C60" s="54" t="s">
        <v>348</v>
      </c>
      <c r="D60" s="54"/>
      <c r="E60" s="28" t="s">
        <v>349</v>
      </c>
      <c r="F60" s="32" t="s">
        <v>148</v>
      </c>
      <c r="G60" s="32" t="s">
        <v>350</v>
      </c>
      <c r="H60" s="32" t="s">
        <v>148</v>
      </c>
      <c r="I60" s="32" t="s">
        <v>351</v>
      </c>
      <c r="J60" s="32" t="s">
        <v>148</v>
      </c>
      <c r="K60" s="32" t="s">
        <v>352</v>
      </c>
      <c r="L60" s="29">
        <f t="shared" si="2"/>
        <v>1.2313048716054735E-2</v>
      </c>
      <c r="M60" s="35">
        <f t="shared" ref="M60:M61" si="123">F60/$E60</f>
        <v>0</v>
      </c>
      <c r="N60" s="35">
        <f t="shared" ref="N60:N61" si="124">G60/$E60</f>
        <v>0.83078545071165</v>
      </c>
      <c r="O60" s="35">
        <f t="shared" ref="O60:O61" si="125">H60/$E60</f>
        <v>0</v>
      </c>
      <c r="P60" s="35">
        <f t="shared" ref="P60:P61" si="126">I60/$E60</f>
        <v>7.2482867685819713E-2</v>
      </c>
      <c r="Q60" s="35">
        <f t="shared" ref="Q60:Q61" si="127">J60/$E60</f>
        <v>0</v>
      </c>
      <c r="R60" s="38">
        <f t="shared" ref="R60:R61" si="128">K60/$E60</f>
        <v>9.6731681602530331E-2</v>
      </c>
    </row>
    <row r="61" spans="1:44" outlineLevel="2" x14ac:dyDescent="0.2">
      <c r="A61" s="53" t="s">
        <v>402</v>
      </c>
      <c r="B61" s="53"/>
      <c r="C61" s="53" t="s">
        <v>353</v>
      </c>
      <c r="D61" s="53"/>
      <c r="E61" s="28" t="s">
        <v>354</v>
      </c>
      <c r="F61" s="34" t="s">
        <v>190</v>
      </c>
      <c r="G61" s="34" t="s">
        <v>355</v>
      </c>
      <c r="H61" s="34" t="s">
        <v>148</v>
      </c>
      <c r="I61" s="34" t="s">
        <v>356</v>
      </c>
      <c r="J61" s="34" t="s">
        <v>148</v>
      </c>
      <c r="K61" s="34" t="s">
        <v>357</v>
      </c>
      <c r="L61" s="29">
        <f t="shared" si="2"/>
        <v>1.0680287828061288E-2</v>
      </c>
      <c r="M61" s="33">
        <f t="shared" si="123"/>
        <v>1.3674070922847854E-2</v>
      </c>
      <c r="N61" s="33">
        <f t="shared" si="124"/>
        <v>0.88179525357804867</v>
      </c>
      <c r="O61" s="33">
        <f t="shared" si="125"/>
        <v>0</v>
      </c>
      <c r="P61" s="33">
        <f t="shared" si="126"/>
        <v>2.0359172262906806E-2</v>
      </c>
      <c r="Q61" s="33">
        <f t="shared" si="127"/>
        <v>0</v>
      </c>
      <c r="R61" s="39">
        <f t="shared" si="128"/>
        <v>8.4171503236196793E-2</v>
      </c>
    </row>
    <row r="62" spans="1:44" outlineLevel="2" x14ac:dyDescent="0.2">
      <c r="A62" s="54" t="s">
        <v>402</v>
      </c>
      <c r="B62" s="54"/>
      <c r="C62" s="54" t="s">
        <v>358</v>
      </c>
      <c r="D62" s="54"/>
      <c r="E62" s="28" t="s">
        <v>359</v>
      </c>
      <c r="F62" s="32" t="s">
        <v>148</v>
      </c>
      <c r="G62" s="32" t="s">
        <v>360</v>
      </c>
      <c r="H62" s="32" t="s">
        <v>148</v>
      </c>
      <c r="I62" s="32" t="s">
        <v>361</v>
      </c>
      <c r="J62" s="32" t="s">
        <v>148</v>
      </c>
      <c r="K62" s="32" t="s">
        <v>362</v>
      </c>
      <c r="L62" s="29">
        <f t="shared" si="2"/>
        <v>9.2078497145994982E-3</v>
      </c>
      <c r="M62" s="35">
        <f t="shared" ref="M62:M63" si="129">F62/$E62</f>
        <v>0</v>
      </c>
      <c r="N62" s="35">
        <f t="shared" ref="N62:N63" si="130">G62/$E62</f>
        <v>0.78524601720005627</v>
      </c>
      <c r="O62" s="35">
        <f t="shared" ref="O62:O63" si="131">H62/$E62</f>
        <v>0</v>
      </c>
      <c r="P62" s="35">
        <f t="shared" ref="P62:P63" si="132">I62/$E62</f>
        <v>2.2909911180036654E-2</v>
      </c>
      <c r="Q62" s="35">
        <f t="shared" ref="Q62:Q63" si="133">J62/$E62</f>
        <v>0</v>
      </c>
      <c r="R62" s="38">
        <f t="shared" ref="R62:R63" si="134">K62/$E62</f>
        <v>0.19184407161990694</v>
      </c>
    </row>
    <row r="63" spans="1:44" outlineLevel="2" x14ac:dyDescent="0.2">
      <c r="A63" s="53" t="s">
        <v>402</v>
      </c>
      <c r="B63" s="53"/>
      <c r="C63" s="53" t="s">
        <v>348</v>
      </c>
      <c r="D63" s="53"/>
      <c r="E63" s="28" t="s">
        <v>363</v>
      </c>
      <c r="F63" s="34" t="s">
        <v>148</v>
      </c>
      <c r="G63" s="34" t="s">
        <v>364</v>
      </c>
      <c r="H63" s="34" t="s">
        <v>148</v>
      </c>
      <c r="I63" s="34" t="s">
        <v>148</v>
      </c>
      <c r="J63" s="34" t="s">
        <v>148</v>
      </c>
      <c r="K63" s="34" t="s">
        <v>365</v>
      </c>
      <c r="L63" s="29">
        <f t="shared" si="2"/>
        <v>4.0405233662330377E-3</v>
      </c>
      <c r="M63" s="33">
        <f t="shared" si="129"/>
        <v>0</v>
      </c>
      <c r="N63" s="33">
        <f t="shared" si="130"/>
        <v>0.68795180722891569</v>
      </c>
      <c r="O63" s="33">
        <f t="shared" si="131"/>
        <v>0</v>
      </c>
      <c r="P63" s="33">
        <f t="shared" si="132"/>
        <v>0</v>
      </c>
      <c r="Q63" s="33">
        <f t="shared" si="133"/>
        <v>0</v>
      </c>
      <c r="R63" s="39">
        <f t="shared" si="134"/>
        <v>0.31204819277108437</v>
      </c>
    </row>
    <row r="64" spans="1:44" outlineLevel="1" x14ac:dyDescent="0.2">
      <c r="A64" s="31"/>
      <c r="B64" s="54" t="s">
        <v>27</v>
      </c>
      <c r="C64" s="54"/>
      <c r="D64" s="54"/>
      <c r="E64" s="28" t="s">
        <v>366</v>
      </c>
      <c r="F64" s="28" t="s">
        <v>148</v>
      </c>
      <c r="G64" s="28" t="s">
        <v>367</v>
      </c>
      <c r="H64" s="28" t="s">
        <v>148</v>
      </c>
      <c r="I64" s="28" t="s">
        <v>123</v>
      </c>
      <c r="J64" s="28" t="s">
        <v>148</v>
      </c>
      <c r="K64" s="28" t="s">
        <v>125</v>
      </c>
      <c r="L64" s="29">
        <f t="shared" si="2"/>
        <v>4.8236384572145893E-2</v>
      </c>
      <c r="M64" s="29">
        <f>F64/$E64</f>
        <v>0</v>
      </c>
      <c r="N64" s="29">
        <f t="shared" ref="N64:N66" si="135">G64/$E64</f>
        <v>0.78093251698849497</v>
      </c>
      <c r="O64" s="29">
        <f t="shared" ref="O64:O66" si="136">H64/$E64</f>
        <v>0</v>
      </c>
      <c r="P64" s="29">
        <f t="shared" ref="P64:P66" si="137">I64/$E64</f>
        <v>0.14445266769831125</v>
      </c>
      <c r="Q64" s="29">
        <f t="shared" ref="Q64:Q66" si="138">J64/$E64</f>
        <v>0</v>
      </c>
      <c r="R64" s="29">
        <f t="shared" ref="R64:R66" si="139">K64/$E64</f>
        <v>7.4614815313193847E-2</v>
      </c>
    </row>
    <row r="65" spans="1:39" outlineLevel="2" x14ac:dyDescent="0.2">
      <c r="A65" s="62" t="s">
        <v>402</v>
      </c>
      <c r="B65" s="53"/>
      <c r="C65" s="53" t="s">
        <v>368</v>
      </c>
      <c r="D65" s="53"/>
      <c r="E65" s="28" t="s">
        <v>369</v>
      </c>
      <c r="F65" s="34" t="s">
        <v>148</v>
      </c>
      <c r="G65" s="34" t="s">
        <v>370</v>
      </c>
      <c r="H65" s="34" t="s">
        <v>148</v>
      </c>
      <c r="I65" s="34" t="s">
        <v>371</v>
      </c>
      <c r="J65" s="34" t="s">
        <v>148</v>
      </c>
      <c r="K65" s="34" t="s">
        <v>148</v>
      </c>
      <c r="L65" s="29">
        <f t="shared" si="2"/>
        <v>9.4538510568970609E-3</v>
      </c>
      <c r="M65" s="33">
        <f t="shared" ref="M65:M66" si="140">F65/$E65</f>
        <v>0</v>
      </c>
      <c r="N65" s="33">
        <f t="shared" si="135"/>
        <v>0.95537246824579469</v>
      </c>
      <c r="O65" s="33">
        <f t="shared" si="136"/>
        <v>0</v>
      </c>
      <c r="P65" s="33">
        <f t="shared" si="137"/>
        <v>4.4627531754205287E-2</v>
      </c>
      <c r="Q65" s="33">
        <f t="shared" si="138"/>
        <v>0</v>
      </c>
      <c r="R65" s="39">
        <f t="shared" si="139"/>
        <v>0</v>
      </c>
    </row>
    <row r="66" spans="1:39" ht="15.75" outlineLevel="2" x14ac:dyDescent="0.2">
      <c r="A66" s="61" t="s">
        <v>402</v>
      </c>
      <c r="B66" s="54"/>
      <c r="C66" s="54" t="s">
        <v>193</v>
      </c>
      <c r="D66" s="54"/>
      <c r="E66" s="28" t="s">
        <v>372</v>
      </c>
      <c r="F66" s="32" t="s">
        <v>148</v>
      </c>
      <c r="G66" s="32" t="s">
        <v>373</v>
      </c>
      <c r="H66" s="32" t="s">
        <v>148</v>
      </c>
      <c r="I66" s="32" t="s">
        <v>374</v>
      </c>
      <c r="J66" s="32" t="s">
        <v>148</v>
      </c>
      <c r="K66" s="32" t="s">
        <v>125</v>
      </c>
      <c r="L66" s="29">
        <f t="shared" si="2"/>
        <v>3.8782533515248838E-2</v>
      </c>
      <c r="M66" s="35">
        <f t="shared" si="140"/>
        <v>0</v>
      </c>
      <c r="N66" s="35">
        <f t="shared" si="135"/>
        <v>0.73841004184100412</v>
      </c>
      <c r="O66" s="35">
        <f t="shared" si="136"/>
        <v>0</v>
      </c>
      <c r="P66" s="35">
        <f t="shared" si="137"/>
        <v>0.16878661087866109</v>
      </c>
      <c r="Q66" s="35">
        <f t="shared" si="138"/>
        <v>0</v>
      </c>
      <c r="R66" s="38">
        <f t="shared" si="139"/>
        <v>9.2803347280334736E-2</v>
      </c>
      <c r="AI66" s="64" t="s">
        <v>407</v>
      </c>
      <c r="AJ66" s="64"/>
      <c r="AK66" s="64"/>
      <c r="AL66" s="64"/>
      <c r="AM66" s="64"/>
    </row>
    <row r="67" spans="1:39" outlineLevel="1" x14ac:dyDescent="0.2">
      <c r="A67" s="30"/>
      <c r="B67" s="53" t="s">
        <v>28</v>
      </c>
      <c r="C67" s="53"/>
      <c r="D67" s="53"/>
      <c r="E67" s="28" t="s">
        <v>375</v>
      </c>
      <c r="F67" s="28" t="s">
        <v>148</v>
      </c>
      <c r="G67" s="28" t="s">
        <v>376</v>
      </c>
      <c r="H67" s="28" t="s">
        <v>148</v>
      </c>
      <c r="I67" s="28" t="s">
        <v>131</v>
      </c>
      <c r="J67" s="28" t="s">
        <v>148</v>
      </c>
      <c r="K67" s="28" t="s">
        <v>133</v>
      </c>
      <c r="L67" s="29">
        <f t="shared" si="2"/>
        <v>9.4004642220580775E-2</v>
      </c>
      <c r="M67" s="29">
        <f>F67/$E67</f>
        <v>0</v>
      </c>
      <c r="N67" s="29">
        <f t="shared" ref="N67:N68" si="141">G67/$E67</f>
        <v>0.9254216222747752</v>
      </c>
      <c r="O67" s="29">
        <f t="shared" ref="O67:O68" si="142">H67/$E67</f>
        <v>0</v>
      </c>
      <c r="P67" s="29">
        <f t="shared" ref="P67:P68" si="143">I67/$E67</f>
        <v>1.8125010788696896E-2</v>
      </c>
      <c r="Q67" s="29">
        <f t="shared" ref="Q67:Q68" si="144">J67/$E67</f>
        <v>0</v>
      </c>
      <c r="R67" s="29">
        <f t="shared" ref="R67:R68" si="145">K67/$E67</f>
        <v>5.6453366936527936E-2</v>
      </c>
    </row>
    <row r="68" spans="1:39" outlineLevel="2" x14ac:dyDescent="0.2">
      <c r="A68" s="61" t="s">
        <v>402</v>
      </c>
      <c r="B68" s="54"/>
      <c r="C68" s="54" t="s">
        <v>377</v>
      </c>
      <c r="D68" s="54"/>
      <c r="E68" s="28" t="s">
        <v>378</v>
      </c>
      <c r="F68" s="32" t="s">
        <v>148</v>
      </c>
      <c r="G68" s="32" t="s">
        <v>379</v>
      </c>
      <c r="H68" s="32" t="s">
        <v>148</v>
      </c>
      <c r="I68" s="32" t="s">
        <v>34</v>
      </c>
      <c r="J68" s="32" t="s">
        <v>148</v>
      </c>
      <c r="K68" s="32" t="s">
        <v>133</v>
      </c>
      <c r="L68" s="29">
        <f t="shared" si="2"/>
        <v>5.8078060964195447E-2</v>
      </c>
      <c r="M68" s="35">
        <f t="shared" ref="M68" si="146">F68/$E68</f>
        <v>0</v>
      </c>
      <c r="N68" s="35">
        <f t="shared" si="141"/>
        <v>0.8910228828476433</v>
      </c>
      <c r="O68" s="35">
        <f t="shared" si="142"/>
        <v>0</v>
      </c>
      <c r="P68" s="35">
        <f t="shared" si="143"/>
        <v>1.7602190494817132E-2</v>
      </c>
      <c r="Q68" s="35">
        <f t="shared" si="144"/>
        <v>0</v>
      </c>
      <c r="R68" s="38">
        <f t="shared" si="145"/>
        <v>9.1374926657539615E-2</v>
      </c>
    </row>
    <row r="69" spans="1:39" outlineLevel="2" x14ac:dyDescent="0.2">
      <c r="A69" s="62" t="s">
        <v>403</v>
      </c>
      <c r="B69" s="53"/>
      <c r="C69" s="53" t="s">
        <v>380</v>
      </c>
      <c r="D69" s="53"/>
      <c r="E69" s="28" t="s">
        <v>381</v>
      </c>
      <c r="F69" s="34" t="s">
        <v>148</v>
      </c>
      <c r="G69" s="34" t="s">
        <v>137</v>
      </c>
      <c r="H69" s="34" t="s">
        <v>148</v>
      </c>
      <c r="I69" s="34" t="s">
        <v>290</v>
      </c>
      <c r="J69" s="34" t="s">
        <v>148</v>
      </c>
      <c r="K69" s="34" t="s">
        <v>148</v>
      </c>
      <c r="L69" s="29">
        <f t="shared" si="2"/>
        <v>4.4786524059450541E-3</v>
      </c>
      <c r="M69" s="33">
        <f t="shared" ref="M69:M70" si="147">F69/$E69</f>
        <v>0</v>
      </c>
      <c r="N69" s="33">
        <f t="shared" ref="N69:N70" si="148">G69/$E69</f>
        <v>0.91304347826086951</v>
      </c>
      <c r="O69" s="33">
        <f t="shared" ref="O69:O70" si="149">H69/$E69</f>
        <v>0</v>
      </c>
      <c r="P69" s="33">
        <f t="shared" ref="P69:P70" si="150">I69/$E69</f>
        <v>8.6956521739130432E-2</v>
      </c>
      <c r="Q69" s="33">
        <f t="shared" ref="Q69:Q70" si="151">J69/$E69</f>
        <v>0</v>
      </c>
      <c r="R69" s="39">
        <f t="shared" ref="R69:R70" si="152">K69/$E69</f>
        <v>0</v>
      </c>
    </row>
    <row r="70" spans="1:39" outlineLevel="2" x14ac:dyDescent="0.2">
      <c r="A70" s="61" t="s">
        <v>402</v>
      </c>
      <c r="B70" s="54"/>
      <c r="C70" s="54" t="s">
        <v>382</v>
      </c>
      <c r="D70" s="54"/>
      <c r="E70" s="28" t="s">
        <v>383</v>
      </c>
      <c r="F70" s="32" t="s">
        <v>148</v>
      </c>
      <c r="G70" s="32" t="s">
        <v>384</v>
      </c>
      <c r="H70" s="32" t="s">
        <v>148</v>
      </c>
      <c r="I70" s="32" t="s">
        <v>385</v>
      </c>
      <c r="J70" s="32" t="s">
        <v>148</v>
      </c>
      <c r="K70" s="32" t="s">
        <v>148</v>
      </c>
      <c r="L70" s="29">
        <f t="shared" si="2"/>
        <v>1.8433873670846309E-2</v>
      </c>
      <c r="M70" s="35">
        <f t="shared" si="147"/>
        <v>0</v>
      </c>
      <c r="N70" s="35">
        <f t="shared" si="148"/>
        <v>0.99471830985915488</v>
      </c>
      <c r="O70" s="35">
        <f t="shared" si="149"/>
        <v>0</v>
      </c>
      <c r="P70" s="35">
        <f t="shared" si="150"/>
        <v>5.2816901408450703E-3</v>
      </c>
      <c r="Q70" s="35">
        <f t="shared" si="151"/>
        <v>0</v>
      </c>
      <c r="R70" s="38">
        <f t="shared" si="152"/>
        <v>0</v>
      </c>
    </row>
    <row r="71" spans="1:39" outlineLevel="2" x14ac:dyDescent="0.2">
      <c r="A71" s="62" t="s">
        <v>402</v>
      </c>
      <c r="B71" s="53"/>
      <c r="C71" s="53" t="s">
        <v>380</v>
      </c>
      <c r="D71" s="53"/>
      <c r="E71" s="28" t="s">
        <v>386</v>
      </c>
      <c r="F71" s="34" t="s">
        <v>148</v>
      </c>
      <c r="G71" s="34" t="s">
        <v>387</v>
      </c>
      <c r="H71" s="34" t="s">
        <v>148</v>
      </c>
      <c r="I71" s="34" t="s">
        <v>184</v>
      </c>
      <c r="J71" s="34" t="s">
        <v>148</v>
      </c>
      <c r="K71" s="34" t="s">
        <v>148</v>
      </c>
      <c r="L71" s="29">
        <f t="shared" si="2"/>
        <v>1.3014055179593961E-2</v>
      </c>
      <c r="M71" s="33">
        <f t="shared" ref="M71" si="153">F71/$E71</f>
        <v>0</v>
      </c>
      <c r="N71" s="33">
        <f t="shared" ref="N71" si="154">G71/$E71</f>
        <v>0.98503740648379057</v>
      </c>
      <c r="O71" s="33">
        <f t="shared" ref="O71" si="155">H71/$E71</f>
        <v>0</v>
      </c>
      <c r="P71" s="33">
        <f t="shared" ref="P71" si="156">I71/$E71</f>
        <v>1.4962593516209476E-2</v>
      </c>
      <c r="Q71" s="33">
        <f t="shared" ref="Q71" si="157">J71/$E71</f>
        <v>0</v>
      </c>
      <c r="R71" s="39">
        <f t="shared" ref="R71" si="158">K71/$E71</f>
        <v>0</v>
      </c>
    </row>
    <row r="72" spans="1:39" outlineLevel="1" x14ac:dyDescent="0.2">
      <c r="A72" s="31"/>
      <c r="B72" s="54" t="s">
        <v>29</v>
      </c>
      <c r="C72" s="54"/>
      <c r="D72" s="54"/>
      <c r="E72" s="28" t="s">
        <v>135</v>
      </c>
      <c r="F72" s="28" t="s">
        <v>137</v>
      </c>
      <c r="G72" s="28" t="s">
        <v>139</v>
      </c>
      <c r="H72" s="28" t="s">
        <v>137</v>
      </c>
      <c r="I72" s="28" t="s">
        <v>148</v>
      </c>
      <c r="J72" s="28" t="s">
        <v>34</v>
      </c>
      <c r="K72" s="28" t="s">
        <v>140</v>
      </c>
      <c r="L72" s="29">
        <f t="shared" si="2"/>
        <v>1.6064731456107258E-2</v>
      </c>
      <c r="M72" s="29">
        <f>F72/$E72</f>
        <v>0.25454545454545452</v>
      </c>
      <c r="N72" s="29">
        <f t="shared" ref="N72:N74" si="159">G72/$E72</f>
        <v>0.2818181818181818</v>
      </c>
      <c r="O72" s="29">
        <f t="shared" ref="O72:O74" si="160">H72/$E72</f>
        <v>0.25454545454545452</v>
      </c>
      <c r="P72" s="29">
        <f t="shared" ref="P72:P74" si="161">I72/$E72</f>
        <v>0</v>
      </c>
      <c r="Q72" s="29">
        <f t="shared" ref="Q72:Q74" si="162">J72/$E72</f>
        <v>6.363636363636363E-2</v>
      </c>
      <c r="R72" s="29">
        <f t="shared" ref="R72:R74" si="163">K72/$E72</f>
        <v>0.14545454545454545</v>
      </c>
    </row>
    <row r="73" spans="1:39" outlineLevel="2" x14ac:dyDescent="0.2">
      <c r="A73" s="63" t="s">
        <v>403</v>
      </c>
      <c r="B73" s="63"/>
      <c r="C73" s="53" t="s">
        <v>388</v>
      </c>
      <c r="D73" s="53"/>
      <c r="E73" s="28" t="s">
        <v>389</v>
      </c>
      <c r="F73" s="34" t="s">
        <v>137</v>
      </c>
      <c r="G73" s="34" t="s">
        <v>148</v>
      </c>
      <c r="H73" s="34" t="s">
        <v>137</v>
      </c>
      <c r="I73" s="34" t="s">
        <v>148</v>
      </c>
      <c r="J73" s="34" t="s">
        <v>34</v>
      </c>
      <c r="K73" s="34" t="s">
        <v>140</v>
      </c>
      <c r="L73" s="29">
        <f t="shared" si="2"/>
        <v>1.1537398045749759E-2</v>
      </c>
      <c r="M73" s="33">
        <f t="shared" ref="M73:M74" si="164">F73/$E73</f>
        <v>0.35443037974683544</v>
      </c>
      <c r="N73" s="33">
        <f t="shared" si="159"/>
        <v>0</v>
      </c>
      <c r="O73" s="33">
        <f t="shared" si="160"/>
        <v>0.35443037974683544</v>
      </c>
      <c r="P73" s="33">
        <f t="shared" si="161"/>
        <v>0</v>
      </c>
      <c r="Q73" s="33">
        <f t="shared" si="162"/>
        <v>8.8607594936708861E-2</v>
      </c>
      <c r="R73" s="39">
        <f t="shared" si="163"/>
        <v>0.20253164556962025</v>
      </c>
    </row>
    <row r="74" spans="1:39" outlineLevel="2" x14ac:dyDescent="0.2">
      <c r="A74" s="63" t="s">
        <v>403</v>
      </c>
      <c r="B74" s="63"/>
      <c r="C74" s="54" t="s">
        <v>390</v>
      </c>
      <c r="D74" s="54"/>
      <c r="E74" s="28" t="s">
        <v>139</v>
      </c>
      <c r="F74" s="32" t="s">
        <v>148</v>
      </c>
      <c r="G74" s="32" t="s">
        <v>139</v>
      </c>
      <c r="H74" s="32" t="s">
        <v>148</v>
      </c>
      <c r="I74" s="32" t="s">
        <v>148</v>
      </c>
      <c r="J74" s="32" t="s">
        <v>148</v>
      </c>
      <c r="K74" s="32" t="s">
        <v>148</v>
      </c>
      <c r="L74" s="29">
        <f t="shared" ref="L74" si="165">E74/$E$8</f>
        <v>4.5273334103575003E-3</v>
      </c>
      <c r="M74" s="35">
        <f t="shared" si="164"/>
        <v>0</v>
      </c>
      <c r="N74" s="35">
        <f t="shared" si="159"/>
        <v>1</v>
      </c>
      <c r="O74" s="35">
        <f t="shared" si="160"/>
        <v>0</v>
      </c>
      <c r="P74" s="35">
        <f t="shared" si="161"/>
        <v>0</v>
      </c>
      <c r="Q74" s="35">
        <f t="shared" si="162"/>
        <v>0</v>
      </c>
      <c r="R74" s="38">
        <f t="shared" si="163"/>
        <v>0</v>
      </c>
    </row>
    <row r="82" spans="30:34" ht="15.75" x14ac:dyDescent="0.2">
      <c r="AD82" s="64" t="s">
        <v>404</v>
      </c>
      <c r="AE82" s="64"/>
      <c r="AF82" s="64"/>
      <c r="AG82" s="64"/>
      <c r="AH82" s="64"/>
    </row>
  </sheetData>
  <mergeCells count="134">
    <mergeCell ref="AS1:AW1"/>
    <mergeCell ref="A45:B47"/>
    <mergeCell ref="AS34:AW34"/>
    <mergeCell ref="AX1:BB1"/>
    <mergeCell ref="AD1:AH1"/>
    <mergeCell ref="AD82:AH82"/>
    <mergeCell ref="AI1:AM1"/>
    <mergeCell ref="AN1:AR1"/>
    <mergeCell ref="AI66:AM66"/>
    <mergeCell ref="AN50:AR50"/>
    <mergeCell ref="T1:X1"/>
    <mergeCell ref="Y1:AC1"/>
    <mergeCell ref="Y34:AC34"/>
    <mergeCell ref="Y51:AC51"/>
    <mergeCell ref="A74:B74"/>
    <mergeCell ref="C74:D74"/>
    <mergeCell ref="A71:B71"/>
    <mergeCell ref="C71:D71"/>
    <mergeCell ref="B72:D72"/>
    <mergeCell ref="A73:B73"/>
    <mergeCell ref="C73:D73"/>
    <mergeCell ref="A68:B68"/>
    <mergeCell ref="C68:D68"/>
    <mergeCell ref="A69:B69"/>
    <mergeCell ref="C69:D69"/>
    <mergeCell ref="A70:B70"/>
    <mergeCell ref="C70:D70"/>
    <mergeCell ref="A65:B65"/>
    <mergeCell ref="C65:D65"/>
    <mergeCell ref="A66:B66"/>
    <mergeCell ref="C66:D66"/>
    <mergeCell ref="B67:D67"/>
    <mergeCell ref="A62:B62"/>
    <mergeCell ref="C62:D62"/>
    <mergeCell ref="A63:B63"/>
    <mergeCell ref="C63:D63"/>
    <mergeCell ref="B64:D64"/>
    <mergeCell ref="A59:B59"/>
    <mergeCell ref="C59:D59"/>
    <mergeCell ref="A60:B60"/>
    <mergeCell ref="C60:D60"/>
    <mergeCell ref="A61:B61"/>
    <mergeCell ref="C61:D61"/>
    <mergeCell ref="A56:B56"/>
    <mergeCell ref="C56:D56"/>
    <mergeCell ref="B57:D57"/>
    <mergeCell ref="A58:B58"/>
    <mergeCell ref="C58:D58"/>
    <mergeCell ref="A53:B53"/>
    <mergeCell ref="C53:D53"/>
    <mergeCell ref="A54:B54"/>
    <mergeCell ref="C54:D54"/>
    <mergeCell ref="A55:B55"/>
    <mergeCell ref="C55:D55"/>
    <mergeCell ref="B50:D50"/>
    <mergeCell ref="A51:B51"/>
    <mergeCell ref="C51:D51"/>
    <mergeCell ref="A52:B52"/>
    <mergeCell ref="C52:D52"/>
    <mergeCell ref="C47:D47"/>
    <mergeCell ref="B48:D48"/>
    <mergeCell ref="A49:B49"/>
    <mergeCell ref="C49:D49"/>
    <mergeCell ref="A44:B44"/>
    <mergeCell ref="C44:D44"/>
    <mergeCell ref="C45:D45"/>
    <mergeCell ref="C46:D46"/>
    <mergeCell ref="A41:B41"/>
    <mergeCell ref="C41:D41"/>
    <mergeCell ref="A42:B42"/>
    <mergeCell ref="C42:D42"/>
    <mergeCell ref="B43:D43"/>
    <mergeCell ref="B38:D38"/>
    <mergeCell ref="A39:B39"/>
    <mergeCell ref="C39:D39"/>
    <mergeCell ref="A40:B40"/>
    <mergeCell ref="C40:D40"/>
    <mergeCell ref="A35:B35"/>
    <mergeCell ref="C35:D35"/>
    <mergeCell ref="A36:B36"/>
    <mergeCell ref="C36:D36"/>
    <mergeCell ref="A37:B37"/>
    <mergeCell ref="C37:D37"/>
    <mergeCell ref="A32:B32"/>
    <mergeCell ref="C32:D32"/>
    <mergeCell ref="B33:D33"/>
    <mergeCell ref="A34:B34"/>
    <mergeCell ref="C34:D34"/>
    <mergeCell ref="B29:D29"/>
    <mergeCell ref="A30:B30"/>
    <mergeCell ref="C30:D30"/>
    <mergeCell ref="A31:B31"/>
    <mergeCell ref="C31:D31"/>
    <mergeCell ref="A26:B26"/>
    <mergeCell ref="C26:D26"/>
    <mergeCell ref="A27:B27"/>
    <mergeCell ref="C27:D27"/>
    <mergeCell ref="A28:B28"/>
    <mergeCell ref="C28:D28"/>
    <mergeCell ref="A24:B24"/>
    <mergeCell ref="C24:D24"/>
    <mergeCell ref="A25:B25"/>
    <mergeCell ref="C25:D25"/>
    <mergeCell ref="B21:D21"/>
    <mergeCell ref="A22:B22"/>
    <mergeCell ref="C22:D22"/>
    <mergeCell ref="B23:D23"/>
    <mergeCell ref="A18:B18"/>
    <mergeCell ref="C18:D18"/>
    <mergeCell ref="A19:B19"/>
    <mergeCell ref="C19:D19"/>
    <mergeCell ref="A20:B20"/>
    <mergeCell ref="C20:D20"/>
    <mergeCell ref="A15:B15"/>
    <mergeCell ref="C15:D15"/>
    <mergeCell ref="A16:B16"/>
    <mergeCell ref="C16:D16"/>
    <mergeCell ref="B17:D17"/>
    <mergeCell ref="A12:B12"/>
    <mergeCell ref="C12:D12"/>
    <mergeCell ref="A13:B13"/>
    <mergeCell ref="C13:D13"/>
    <mergeCell ref="A14:B14"/>
    <mergeCell ref="C14:D14"/>
    <mergeCell ref="A10:B10"/>
    <mergeCell ref="C10:D10"/>
    <mergeCell ref="A11:B11"/>
    <mergeCell ref="C11:D11"/>
    <mergeCell ref="A3:K3"/>
    <mergeCell ref="A4:K4"/>
    <mergeCell ref="A5:K5"/>
    <mergeCell ref="A6:D6"/>
    <mergeCell ref="B8:D8"/>
    <mergeCell ref="B9:D9"/>
  </mergeCells>
  <pageMargins left="0.7" right="0.7" top="0.75" bottom="0.75" header="0.3" footer="0.3"/>
  <ignoredErrors>
    <ignoredError sqref="E8:L8 E9:K9 E10:K34 E35:K74" numberStoredAsText="1"/>
  </ignoredError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D8073E-C91E-4F85-ACA7-274480C54463}">
  <dimension ref="A2:R16"/>
  <sheetViews>
    <sheetView tabSelected="1" topLeftCell="A52" zoomScale="70" zoomScaleNormal="70" workbookViewId="0">
      <selection activeCell="S87" sqref="S87"/>
    </sheetView>
  </sheetViews>
  <sheetFormatPr baseColWidth="10" defaultRowHeight="12.75" x14ac:dyDescent="0.2"/>
  <sheetData>
    <row r="2" spans="1:18" ht="15" x14ac:dyDescent="0.25">
      <c r="C2" s="65">
        <v>2010</v>
      </c>
      <c r="D2" s="65">
        <v>2011</v>
      </c>
      <c r="E2" s="65">
        <v>2012</v>
      </c>
      <c r="F2" s="65">
        <v>2013</v>
      </c>
      <c r="G2" s="65">
        <v>2014</v>
      </c>
      <c r="H2" s="65">
        <v>2015</v>
      </c>
      <c r="I2" s="65">
        <v>2016</v>
      </c>
      <c r="J2" s="65">
        <v>2017</v>
      </c>
      <c r="K2" s="65">
        <v>2018</v>
      </c>
      <c r="L2" s="65">
        <v>2019</v>
      </c>
      <c r="M2" s="65">
        <v>2020</v>
      </c>
      <c r="N2" s="65">
        <v>2021</v>
      </c>
      <c r="O2" s="65">
        <v>2022</v>
      </c>
      <c r="P2" s="65">
        <v>2023</v>
      </c>
      <c r="Q2" s="65">
        <v>2024</v>
      </c>
      <c r="R2" s="65">
        <v>2025</v>
      </c>
    </row>
    <row r="3" spans="1:18" ht="15" x14ac:dyDescent="0.25">
      <c r="A3" s="87" t="s">
        <v>392</v>
      </c>
      <c r="B3" s="65" t="s">
        <v>425</v>
      </c>
      <c r="C3" s="67">
        <v>4.7E-2</v>
      </c>
      <c r="D3" s="67">
        <v>3.4000000000000002E-2</v>
      </c>
      <c r="E3" s="67">
        <v>0.03</v>
      </c>
      <c r="F3" s="67">
        <v>3.1E-2</v>
      </c>
      <c r="G3" s="67">
        <v>0.01</v>
      </c>
      <c r="H3" s="67">
        <v>5.6000000000000001E-2</v>
      </c>
      <c r="I3" s="67">
        <v>9.0999999999999998E-2</v>
      </c>
      <c r="J3" s="67">
        <v>0.11700000000000001</v>
      </c>
      <c r="K3" s="67">
        <v>0.128</v>
      </c>
      <c r="L3" s="67">
        <v>0.127</v>
      </c>
      <c r="M3" s="67">
        <v>0.14599999999999999</v>
      </c>
      <c r="N3" s="67">
        <f>'[1]DADES grau_CurCenIdiExcel'!N483</f>
        <v>0.1520246361010692</v>
      </c>
      <c r="O3" s="67">
        <v>0.15816658004158005</v>
      </c>
      <c r="P3" s="68">
        <f>'[1]DADES grau_CurCenIdiExcel'!N614</f>
        <v>0.15953937672123139</v>
      </c>
      <c r="Q3" s="69">
        <f>'Per centre (Actual)'!F18</f>
        <v>0.14886129046426846</v>
      </c>
    </row>
    <row r="4" spans="1:18" ht="15" x14ac:dyDescent="0.25">
      <c r="A4" s="87" t="s">
        <v>600</v>
      </c>
      <c r="B4" s="65" t="s">
        <v>426</v>
      </c>
      <c r="C4" s="67">
        <v>4.3999999999999997E-2</v>
      </c>
      <c r="D4" s="67">
        <v>1.9E-2</v>
      </c>
      <c r="E4" s="67">
        <v>1.7999999999999999E-2</v>
      </c>
      <c r="F4" s="67">
        <v>3.2000000000000001E-2</v>
      </c>
      <c r="G4" s="67">
        <v>3.6999999999999998E-2</v>
      </c>
      <c r="H4" s="67">
        <v>4.2000000000000003E-2</v>
      </c>
      <c r="I4" s="67">
        <v>4.0000000000000001E-3</v>
      </c>
      <c r="J4" s="67">
        <v>1.2999999999999999E-2</v>
      </c>
      <c r="K4" s="67">
        <v>0.01</v>
      </c>
      <c r="L4" s="67">
        <v>5.0000000000000001E-3</v>
      </c>
      <c r="M4" s="67">
        <v>4.0000000000000001E-3</v>
      </c>
      <c r="N4" s="67">
        <v>0</v>
      </c>
      <c r="O4" s="67">
        <v>0</v>
      </c>
      <c r="P4" s="67">
        <v>0</v>
      </c>
      <c r="Q4" s="67">
        <v>0</v>
      </c>
    </row>
    <row r="5" spans="1:18" ht="15" x14ac:dyDescent="0.25">
      <c r="A5" s="87" t="s">
        <v>410</v>
      </c>
      <c r="B5" s="65" t="s">
        <v>427</v>
      </c>
      <c r="C5" s="67">
        <v>0.14899999999999999</v>
      </c>
      <c r="D5" s="67">
        <v>0.126</v>
      </c>
      <c r="E5" s="67">
        <v>0.09</v>
      </c>
      <c r="F5" s="67">
        <v>7.0999999999999994E-2</v>
      </c>
      <c r="G5" s="67">
        <v>8.4000000000000005E-2</v>
      </c>
      <c r="H5" s="67">
        <v>0.13700000000000001</v>
      </c>
      <c r="I5" s="67">
        <v>9.8000000000000004E-2</v>
      </c>
      <c r="J5" s="67">
        <v>0.11600000000000001</v>
      </c>
      <c r="K5" s="67">
        <v>0.11899999999999999</v>
      </c>
      <c r="L5" s="67">
        <v>0.12</v>
      </c>
      <c r="M5" s="67">
        <v>0.115</v>
      </c>
      <c r="N5" s="67">
        <v>9.6000000000000002E-2</v>
      </c>
      <c r="O5" s="67">
        <v>0.16118044480447338</v>
      </c>
      <c r="P5" s="68">
        <f>'[1]DADES grau_CurCenIdiExcel'!N645</f>
        <v>0.12614639112519091</v>
      </c>
      <c r="Q5" s="69">
        <f>'Per centre (Actual)'!F47</f>
        <v>8.2178707585304073E-2</v>
      </c>
    </row>
    <row r="6" spans="1:18" ht="15" x14ac:dyDescent="0.25">
      <c r="A6" s="87" t="s">
        <v>601</v>
      </c>
      <c r="B6" s="65" t="s">
        <v>428</v>
      </c>
      <c r="C6" s="67">
        <v>6.5000000000000002E-2</v>
      </c>
      <c r="D6" s="67">
        <v>4.4999999999999998E-2</v>
      </c>
      <c r="E6" s="67">
        <v>2.1999999999999999E-2</v>
      </c>
      <c r="F6" s="67">
        <v>2.1999999999999999E-2</v>
      </c>
      <c r="G6" s="67">
        <v>2.8000000000000001E-2</v>
      </c>
      <c r="H6" s="67">
        <v>2.8000000000000001E-2</v>
      </c>
      <c r="I6" s="67">
        <v>7.0000000000000007E-2</v>
      </c>
      <c r="J6" s="67">
        <v>7.0000000000000007E-2</v>
      </c>
      <c r="K6" s="67">
        <v>7.0000000000000007E-2</v>
      </c>
      <c r="L6" s="67">
        <v>4.9000000000000002E-2</v>
      </c>
      <c r="M6" s="67">
        <v>4.7E-2</v>
      </c>
      <c r="N6" s="67">
        <v>4.2999999999999997E-2</v>
      </c>
      <c r="O6" s="67">
        <v>4.3062117366357441E-2</v>
      </c>
      <c r="P6" s="67">
        <f>'[1]DADES grau_CurCenIdiExcel'!N625</f>
        <v>5.0628819481858899E-2</v>
      </c>
      <c r="Q6" s="69">
        <f>'Per centre (Actual)'!F26</f>
        <v>4.3003400824534736E-2</v>
      </c>
    </row>
    <row r="7" spans="1:18" ht="15" x14ac:dyDescent="0.25">
      <c r="A7" s="87" t="s">
        <v>404</v>
      </c>
      <c r="B7" s="65" t="s">
        <v>429</v>
      </c>
      <c r="C7" s="67">
        <v>0</v>
      </c>
      <c r="D7" s="67">
        <v>0</v>
      </c>
      <c r="E7" s="67">
        <v>0</v>
      </c>
      <c r="F7" s="67">
        <v>0</v>
      </c>
      <c r="G7" s="67">
        <v>0</v>
      </c>
      <c r="H7" s="67">
        <v>0</v>
      </c>
      <c r="I7" s="67">
        <v>4.2000000000000003E-2</v>
      </c>
      <c r="J7" s="67">
        <v>3.5000000000000003E-2</v>
      </c>
      <c r="K7" s="67">
        <v>8.9999999999999993E-3</v>
      </c>
      <c r="L7" s="67">
        <v>3.4000000000000002E-2</v>
      </c>
      <c r="M7" s="67">
        <v>5.3999999999999999E-2</v>
      </c>
      <c r="N7" s="67">
        <v>2.7E-2</v>
      </c>
      <c r="O7" s="67">
        <v>0</v>
      </c>
      <c r="P7" s="67">
        <f>'[1]DADES grau_CurCenIdiExcel'!N639</f>
        <v>0</v>
      </c>
      <c r="Q7" s="67">
        <v>0</v>
      </c>
    </row>
    <row r="8" spans="1:18" ht="15" x14ac:dyDescent="0.25">
      <c r="A8" s="87" t="s">
        <v>393</v>
      </c>
      <c r="B8" s="65" t="s">
        <v>430</v>
      </c>
      <c r="C8" s="67">
        <v>3.3000000000000002E-2</v>
      </c>
      <c r="D8" s="67">
        <v>3.2000000000000001E-2</v>
      </c>
      <c r="E8" s="67">
        <v>5.6000000000000001E-2</v>
      </c>
      <c r="F8" s="67">
        <v>5.0999999999999997E-2</v>
      </c>
      <c r="G8" s="67">
        <v>0.03</v>
      </c>
      <c r="H8" s="67">
        <v>3.9E-2</v>
      </c>
      <c r="I8" s="67">
        <v>3.1E-2</v>
      </c>
      <c r="J8" s="67">
        <v>2.5999999999999999E-2</v>
      </c>
      <c r="K8" s="67">
        <v>1.7999999999999999E-2</v>
      </c>
      <c r="L8" s="67">
        <v>0.01</v>
      </c>
      <c r="M8" s="67">
        <v>3.6999999999999998E-2</v>
      </c>
      <c r="N8" s="67">
        <v>3.9E-2</v>
      </c>
      <c r="O8" s="67">
        <v>3.2209576980888985E-2</v>
      </c>
      <c r="P8" s="67">
        <f>'[1]DADES grau_CurCenIdiExcel'!N646</f>
        <v>1.1648580712402674E-2</v>
      </c>
      <c r="Q8" s="69">
        <f>'Per centre (Actual)'!F22</f>
        <v>2.6376058258922825E-2</v>
      </c>
    </row>
    <row r="9" spans="1:18" ht="15" x14ac:dyDescent="0.25">
      <c r="A9" s="87" t="s">
        <v>391</v>
      </c>
      <c r="B9" s="65" t="s">
        <v>431</v>
      </c>
      <c r="C9" s="67">
        <v>0.105</v>
      </c>
      <c r="D9" s="67">
        <v>0.107</v>
      </c>
      <c r="E9" s="67">
        <v>0.1</v>
      </c>
      <c r="F9" s="67">
        <v>0.105</v>
      </c>
      <c r="G9" s="67">
        <v>0.112</v>
      </c>
      <c r="H9" s="67">
        <v>0.121</v>
      </c>
      <c r="I9" s="67">
        <v>0.08</v>
      </c>
      <c r="J9" s="67">
        <v>9.5000000000000001E-2</v>
      </c>
      <c r="K9" s="67">
        <v>8.5999999999999993E-2</v>
      </c>
      <c r="L9" s="67">
        <v>4.3999999999999997E-2</v>
      </c>
      <c r="M9" s="67">
        <v>3.6999999999999998E-2</v>
      </c>
      <c r="N9" s="67">
        <v>7.0000000000000007E-2</v>
      </c>
      <c r="O9" s="67">
        <v>3.5997603790367962E-2</v>
      </c>
      <c r="P9" s="67">
        <f>'[1]DADES grau_CurCenIdiExcel'!N604</f>
        <v>4.7146796775562154E-2</v>
      </c>
      <c r="Q9" s="69">
        <f>'Oferta idioma graus per ERT'!K26</f>
        <v>5.5590885002649706E-2</v>
      </c>
    </row>
    <row r="10" spans="1:18" ht="15" x14ac:dyDescent="0.25">
      <c r="A10" s="87" t="s">
        <v>602</v>
      </c>
      <c r="B10" s="65" t="s">
        <v>432</v>
      </c>
      <c r="C10" s="67">
        <v>0.221</v>
      </c>
      <c r="D10" s="67">
        <v>0.14699999999999999</v>
      </c>
      <c r="E10" s="67">
        <v>0.14599999999999999</v>
      </c>
      <c r="F10" s="67">
        <v>8.3000000000000004E-2</v>
      </c>
      <c r="G10" s="67">
        <v>5.8000000000000003E-2</v>
      </c>
      <c r="H10" s="67">
        <v>0.08</v>
      </c>
      <c r="I10" s="67">
        <v>0.08</v>
      </c>
      <c r="J10" s="67">
        <v>6.8000000000000005E-2</v>
      </c>
      <c r="K10" s="67">
        <v>5.2999999999999999E-2</v>
      </c>
      <c r="L10" s="67">
        <v>6.2E-2</v>
      </c>
      <c r="M10" s="67">
        <v>6.0999999999999999E-2</v>
      </c>
      <c r="N10" s="67">
        <v>6.3E-2</v>
      </c>
      <c r="O10" s="67">
        <v>5.5493519441674979E-2</v>
      </c>
      <c r="P10" s="67">
        <f>'[1]DADES grau_CurCenIdiExcel'!N637</f>
        <v>5.231430934656741E-2</v>
      </c>
      <c r="Q10" s="69">
        <f>'Oferta idioma graus per ERT'!K38</f>
        <v>5.6492373598659551E-2</v>
      </c>
    </row>
    <row r="11" spans="1:18" ht="15" x14ac:dyDescent="0.25">
      <c r="A11" s="87" t="s">
        <v>603</v>
      </c>
      <c r="B11" s="65" t="s">
        <v>433</v>
      </c>
      <c r="C11" s="67">
        <v>6.5000000000000002E-2</v>
      </c>
      <c r="D11" s="67">
        <v>0.11600000000000001</v>
      </c>
      <c r="E11" s="67">
        <v>3.5999999999999997E-2</v>
      </c>
      <c r="F11" s="67">
        <v>4.2999999999999997E-2</v>
      </c>
      <c r="G11" s="67">
        <v>4.8000000000000001E-2</v>
      </c>
      <c r="H11" s="67">
        <v>3.6999999999999998E-2</v>
      </c>
      <c r="I11" s="67">
        <v>2.8000000000000001E-2</v>
      </c>
      <c r="J11" s="67">
        <v>6.9000000000000006E-2</v>
      </c>
      <c r="K11" s="67">
        <v>8.8999999999999996E-2</v>
      </c>
      <c r="L11" s="67">
        <v>7.8E-2</v>
      </c>
      <c r="M11" s="67">
        <v>9.1999999999999998E-2</v>
      </c>
      <c r="N11" s="67">
        <v>8.8999999999999996E-2</v>
      </c>
      <c r="O11" s="67">
        <v>7.7624364140846933E-2</v>
      </c>
      <c r="P11" s="67">
        <f>'[1]DADES grau_CurCenIdiExcel'!N632</f>
        <v>7.0486614796254787E-2</v>
      </c>
      <c r="Q11" s="69">
        <f>'Oferta idioma graus per ERT'!K37</f>
        <v>7.4670078103959064E-2</v>
      </c>
    </row>
    <row r="12" spans="1:18" ht="15" x14ac:dyDescent="0.25">
      <c r="A12" s="87" t="s">
        <v>411</v>
      </c>
      <c r="B12" s="65" t="s">
        <v>434</v>
      </c>
      <c r="C12" s="67">
        <v>0.13600000000000001</v>
      </c>
      <c r="D12" s="67">
        <v>0.13500000000000001</v>
      </c>
      <c r="E12" s="67">
        <v>9.8000000000000004E-2</v>
      </c>
      <c r="F12" s="67">
        <v>0.08</v>
      </c>
      <c r="G12" s="67">
        <v>9.2999999999999999E-2</v>
      </c>
      <c r="H12" s="67">
        <v>0.158</v>
      </c>
      <c r="I12" s="67">
        <v>0.13400000000000001</v>
      </c>
      <c r="J12" s="67">
        <v>0.16600000000000001</v>
      </c>
      <c r="K12" s="67">
        <v>0.17199999999999999</v>
      </c>
      <c r="L12" s="67">
        <v>0.16500000000000001</v>
      </c>
      <c r="M12" s="67">
        <v>0.127</v>
      </c>
      <c r="N12" s="67">
        <v>0.153</v>
      </c>
      <c r="O12" s="67">
        <v>0.1053820977713128</v>
      </c>
      <c r="P12" s="67">
        <f>'[1]DADES grau_CurCenIdiExcel'!N610</f>
        <v>9.8281157389945584E-2</v>
      </c>
      <c r="Q12" s="69">
        <f>'Oferta idioma graus per ERT'!K36</f>
        <v>0.10626454152079845</v>
      </c>
    </row>
    <row r="13" spans="1:18" ht="15" x14ac:dyDescent="0.25">
      <c r="A13" s="87" t="s">
        <v>604</v>
      </c>
      <c r="B13" s="65" t="s">
        <v>435</v>
      </c>
      <c r="C13" s="67">
        <v>0.252</v>
      </c>
      <c r="D13" s="67">
        <v>0.2</v>
      </c>
      <c r="E13" s="67">
        <v>0.17599999999999999</v>
      </c>
      <c r="F13" s="67">
        <v>0.129</v>
      </c>
      <c r="G13" s="67">
        <v>0.13</v>
      </c>
      <c r="H13" s="67">
        <v>0.13800000000000001</v>
      </c>
      <c r="I13" s="67">
        <v>0.124</v>
      </c>
      <c r="J13" s="67">
        <v>0.129</v>
      </c>
      <c r="K13" s="67">
        <v>0.122</v>
      </c>
      <c r="L13" s="67">
        <v>0.112</v>
      </c>
      <c r="M13" s="67">
        <v>0.105</v>
      </c>
      <c r="N13" s="67">
        <v>9.8000000000000004E-2</v>
      </c>
      <c r="O13" s="67">
        <v>0.10321593738882959</v>
      </c>
      <c r="P13" s="67">
        <f>'[1]DADES grau_CurCenIdiExcel'!N629</f>
        <v>8.7460077323919985E-2</v>
      </c>
      <c r="Q13" s="69">
        <f>'Oferta idioma graus per ERT'!K30</f>
        <v>8.5706812953934258E-2</v>
      </c>
    </row>
    <row r="14" spans="1:18" ht="15" x14ac:dyDescent="0.25">
      <c r="A14" s="87" t="s">
        <v>405</v>
      </c>
      <c r="B14" s="65" t="s">
        <v>436</v>
      </c>
      <c r="C14" s="67">
        <v>8.1000000000000003E-2</v>
      </c>
      <c r="D14" s="67">
        <v>5.8000000000000003E-2</v>
      </c>
      <c r="E14" s="67">
        <v>4.1000000000000002E-2</v>
      </c>
      <c r="F14" s="67">
        <v>0.02</v>
      </c>
      <c r="G14" s="67">
        <v>4.4999999999999998E-2</v>
      </c>
      <c r="H14" s="67">
        <v>8.3000000000000004E-2</v>
      </c>
      <c r="I14" s="67">
        <v>5.0999999999999997E-2</v>
      </c>
      <c r="J14" s="67">
        <v>6.3E-2</v>
      </c>
      <c r="K14" s="67">
        <v>0.08</v>
      </c>
      <c r="L14" s="67">
        <v>5.8999999999999997E-2</v>
      </c>
      <c r="M14" s="67">
        <v>5.7000000000000002E-2</v>
      </c>
      <c r="N14" s="67">
        <v>7.0999999999999994E-2</v>
      </c>
      <c r="O14" s="67">
        <v>6.6460725717995203E-2</v>
      </c>
      <c r="P14" s="67">
        <f>'[1]DADES grau_CurCenIdiExcel'!N591</f>
        <v>7.2467163809223425E-2</v>
      </c>
      <c r="Q14" s="69">
        <f>'Oferta idioma graus per ERT'!K31</f>
        <v>7.3613218976474035E-2</v>
      </c>
    </row>
    <row r="15" spans="1:18" ht="15" x14ac:dyDescent="0.25">
      <c r="A15" s="87" t="s">
        <v>409</v>
      </c>
      <c r="B15" s="65" t="s">
        <v>437</v>
      </c>
      <c r="C15" s="67">
        <v>0</v>
      </c>
      <c r="D15" s="67">
        <v>1.3999999999999999E-2</v>
      </c>
      <c r="E15" s="67">
        <v>2.2000000000000002E-2</v>
      </c>
      <c r="F15" s="67">
        <v>2.1000000000000001E-2</v>
      </c>
      <c r="G15" s="67">
        <v>1.6E-2</v>
      </c>
      <c r="H15" s="67">
        <v>5.0000000000000001E-3</v>
      </c>
      <c r="I15" s="67">
        <v>2.1000000000000001E-2</v>
      </c>
      <c r="J15" s="67">
        <v>0</v>
      </c>
      <c r="K15" s="67">
        <v>6.0000000000000001E-3</v>
      </c>
      <c r="L15" s="67">
        <v>3.0000000000000001E-3</v>
      </c>
      <c r="M15" s="67">
        <v>0</v>
      </c>
      <c r="N15" s="67">
        <v>0</v>
      </c>
      <c r="O15" s="67">
        <v>0</v>
      </c>
      <c r="P15" s="67">
        <f>'[1]DADES grau_CurCenIdiExcel'!N619</f>
        <v>3.1669865642994241E-3</v>
      </c>
      <c r="Q15" s="67">
        <v>0</v>
      </c>
    </row>
    <row r="16" spans="1:18" ht="15" x14ac:dyDescent="0.25">
      <c r="A16" s="87" t="s">
        <v>438</v>
      </c>
      <c r="B16" s="65" t="s">
        <v>438</v>
      </c>
      <c r="C16" s="67">
        <v>9.0800000000000006E-2</v>
      </c>
      <c r="D16" s="67">
        <v>8.1300000000000011E-2</v>
      </c>
      <c r="E16" s="67">
        <v>6.8000000000000005E-2</v>
      </c>
      <c r="F16" s="67">
        <v>5.6399999999999999E-2</v>
      </c>
      <c r="G16" s="67">
        <v>5.45E-2</v>
      </c>
      <c r="H16" s="67">
        <v>7.3599999999999999E-2</v>
      </c>
      <c r="I16" s="67">
        <v>7.4099999999999999E-2</v>
      </c>
      <c r="J16" s="67">
        <f>'[1]DADES grau_CurCenIdiExcel'!N320</f>
        <v>8.5555713313164639E-2</v>
      </c>
      <c r="K16" s="67">
        <v>8.77E-2</v>
      </c>
      <c r="L16" s="67">
        <f>'[1]DADES grau_CurCenIdiExcel'!N411</f>
        <v>7.8643784130313366E-2</v>
      </c>
      <c r="M16" s="67">
        <f>'[1]DADES grau_CurCenIdiExcel'!N458</f>
        <v>7.6587534299139171E-2</v>
      </c>
      <c r="N16" s="67">
        <f>'[1]DADES grau_CurCenIdiExcel'!N518</f>
        <v>7.9838089274849602E-2</v>
      </c>
      <c r="O16" s="67">
        <f>'[1]DADES grau_CurCenIdiExcel'!N584</f>
        <v>7.934641798725843E-2</v>
      </c>
      <c r="P16" s="67">
        <f>'[1]DADES grau_CurCenIdiExcel'!N649</f>
        <v>7.5585810993555796E-2</v>
      </c>
      <c r="Q16" s="69">
        <f>'Oferta idioma graus per ERT'!K25</f>
        <v>7.0887514735437238E-2</v>
      </c>
    </row>
  </sheetData>
  <conditionalFormatting sqref="C3:P15 C16:I16 K16">
    <cfRule type="cellIs" dxfId="3" priority="4" operator="equal">
      <formula>0</formula>
    </cfRule>
  </conditionalFormatting>
  <conditionalFormatting sqref="Q4">
    <cfRule type="cellIs" dxfId="2" priority="3" operator="equal">
      <formula>0</formula>
    </cfRule>
  </conditionalFormatting>
  <conditionalFormatting sqref="Q7">
    <cfRule type="cellIs" dxfId="1" priority="2" operator="equal">
      <formula>0</formula>
    </cfRule>
  </conditionalFormatting>
  <conditionalFormatting sqref="Q15">
    <cfRule type="cellIs" dxfId="0" priority="1" operator="equal">
      <formula>0</formula>
    </cfRule>
  </conditionalFormatting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5A8EDE-1C2A-4691-9929-CF7DAD70133C}">
  <dimension ref="A1:N648"/>
  <sheetViews>
    <sheetView topLeftCell="A628" workbookViewId="0">
      <selection activeCell="N626" sqref="N626"/>
    </sheetView>
  </sheetViews>
  <sheetFormatPr baseColWidth="10" defaultRowHeight="12.75" x14ac:dyDescent="0.2"/>
  <cols>
    <col min="1" max="2" width="6" customWidth="1"/>
    <col min="4" max="4" width="6" customWidth="1"/>
    <col min="5" max="5" width="37.42578125" customWidth="1"/>
    <col min="6" max="12" width="9.42578125" customWidth="1"/>
  </cols>
  <sheetData>
    <row r="1" spans="1:14" ht="25.5" x14ac:dyDescent="0.2">
      <c r="A1" s="70" t="s">
        <v>439</v>
      </c>
      <c r="B1" s="70" t="s">
        <v>440</v>
      </c>
      <c r="C1" s="70" t="s">
        <v>441</v>
      </c>
      <c r="D1" s="70" t="s">
        <v>442</v>
      </c>
      <c r="E1" s="70" t="s">
        <v>443</v>
      </c>
      <c r="F1" s="70" t="s">
        <v>399</v>
      </c>
      <c r="G1" s="70" t="s">
        <v>395</v>
      </c>
      <c r="H1" s="70" t="s">
        <v>444</v>
      </c>
      <c r="I1" s="70" t="s">
        <v>9</v>
      </c>
      <c r="J1" s="70" t="s">
        <v>398</v>
      </c>
      <c r="K1" s="70" t="s">
        <v>445</v>
      </c>
      <c r="L1" s="70" t="s">
        <v>446</v>
      </c>
      <c r="M1" s="70" t="s">
        <v>447</v>
      </c>
      <c r="N1" s="86" t="s">
        <v>599</v>
      </c>
    </row>
    <row r="2" spans="1:14" x14ac:dyDescent="0.2">
      <c r="A2" s="71" t="s">
        <v>448</v>
      </c>
      <c r="B2" s="71" t="s">
        <v>153</v>
      </c>
      <c r="C2" s="71" t="s">
        <v>449</v>
      </c>
      <c r="D2" s="71" t="s">
        <v>450</v>
      </c>
      <c r="E2" s="71" t="s">
        <v>451</v>
      </c>
      <c r="F2" s="72">
        <v>0</v>
      </c>
      <c r="G2" s="72">
        <v>104.82</v>
      </c>
      <c r="H2" s="72">
        <v>13.07</v>
      </c>
      <c r="I2" s="72">
        <v>0</v>
      </c>
      <c r="J2" s="72">
        <v>0</v>
      </c>
      <c r="K2" s="72">
        <v>0</v>
      </c>
      <c r="L2" s="72">
        <v>0</v>
      </c>
      <c r="M2" s="72">
        <v>117.9</v>
      </c>
      <c r="N2" s="66">
        <f>F2/M2</f>
        <v>0</v>
      </c>
    </row>
    <row r="3" spans="1:14" x14ac:dyDescent="0.2">
      <c r="A3" s="71" t="s">
        <v>448</v>
      </c>
      <c r="B3" s="71" t="s">
        <v>153</v>
      </c>
      <c r="C3" s="71" t="s">
        <v>449</v>
      </c>
      <c r="D3" s="71" t="s">
        <v>452</v>
      </c>
      <c r="E3" s="71" t="s">
        <v>453</v>
      </c>
      <c r="F3" s="72">
        <v>6.5</v>
      </c>
      <c r="G3" s="72">
        <v>113.9</v>
      </c>
      <c r="H3" s="72">
        <v>0</v>
      </c>
      <c r="I3" s="72">
        <v>0</v>
      </c>
      <c r="J3" s="72">
        <v>0</v>
      </c>
      <c r="K3" s="72">
        <v>0</v>
      </c>
      <c r="L3" s="72">
        <v>0</v>
      </c>
      <c r="M3" s="72">
        <v>120.4</v>
      </c>
      <c r="N3" s="66">
        <f t="shared" ref="N3:N66" si="0">F3/M3</f>
        <v>5.3986710963455149E-2</v>
      </c>
    </row>
    <row r="4" spans="1:14" x14ac:dyDescent="0.2">
      <c r="A4" s="71" t="s">
        <v>448</v>
      </c>
      <c r="B4" s="71" t="s">
        <v>153</v>
      </c>
      <c r="C4" s="71" t="s">
        <v>449</v>
      </c>
      <c r="D4" s="71" t="s">
        <v>454</v>
      </c>
      <c r="E4" s="71" t="s">
        <v>455</v>
      </c>
      <c r="F4" s="72">
        <v>56.83</v>
      </c>
      <c r="G4" s="72">
        <v>354.96</v>
      </c>
      <c r="H4" s="72">
        <v>0</v>
      </c>
      <c r="I4" s="72">
        <v>0</v>
      </c>
      <c r="J4" s="72">
        <v>0</v>
      </c>
      <c r="K4" s="72">
        <v>0</v>
      </c>
      <c r="L4" s="72">
        <v>0</v>
      </c>
      <c r="M4" s="72">
        <v>411.8</v>
      </c>
      <c r="N4" s="66">
        <f t="shared" si="0"/>
        <v>0.13800388538125302</v>
      </c>
    </row>
    <row r="5" spans="1:14" x14ac:dyDescent="0.2">
      <c r="A5" s="71" t="s">
        <v>448</v>
      </c>
      <c r="B5" s="71" t="s">
        <v>153</v>
      </c>
      <c r="C5" s="71" t="s">
        <v>449</v>
      </c>
      <c r="D5" s="71" t="s">
        <v>456</v>
      </c>
      <c r="E5" s="71" t="s">
        <v>457</v>
      </c>
      <c r="F5" s="72">
        <v>0.4</v>
      </c>
      <c r="G5" s="72">
        <v>137.9</v>
      </c>
      <c r="H5" s="72">
        <v>0</v>
      </c>
      <c r="I5" s="72">
        <v>0</v>
      </c>
      <c r="J5" s="72">
        <v>0</v>
      </c>
      <c r="K5" s="72">
        <v>0</v>
      </c>
      <c r="L5" s="72">
        <v>0</v>
      </c>
      <c r="M5" s="72">
        <v>138.30000000000001</v>
      </c>
      <c r="N5" s="66">
        <f t="shared" si="0"/>
        <v>2.8922631959508315E-3</v>
      </c>
    </row>
    <row r="6" spans="1:14" x14ac:dyDescent="0.2">
      <c r="A6" s="71" t="s">
        <v>448</v>
      </c>
      <c r="B6" s="71" t="s">
        <v>154</v>
      </c>
      <c r="C6" s="71" t="s">
        <v>426</v>
      </c>
      <c r="D6" s="71" t="s">
        <v>458</v>
      </c>
      <c r="E6" s="71" t="s">
        <v>459</v>
      </c>
      <c r="F6" s="72">
        <v>2.94</v>
      </c>
      <c r="G6" s="72">
        <v>197.72</v>
      </c>
      <c r="H6" s="72">
        <v>0</v>
      </c>
      <c r="I6" s="72">
        <v>0</v>
      </c>
      <c r="J6" s="72">
        <v>0</v>
      </c>
      <c r="K6" s="72">
        <v>0</v>
      </c>
      <c r="L6" s="72">
        <v>0</v>
      </c>
      <c r="M6" s="72">
        <v>200.66</v>
      </c>
      <c r="N6" s="66">
        <f t="shared" si="0"/>
        <v>1.465164955646367E-2</v>
      </c>
    </row>
    <row r="7" spans="1:14" x14ac:dyDescent="0.2">
      <c r="A7" s="71" t="s">
        <v>448</v>
      </c>
      <c r="B7" s="71" t="s">
        <v>154</v>
      </c>
      <c r="C7" s="71" t="s">
        <v>426</v>
      </c>
      <c r="D7" s="71" t="s">
        <v>460</v>
      </c>
      <c r="E7" s="71" t="s">
        <v>461</v>
      </c>
      <c r="F7" s="72">
        <v>24.23</v>
      </c>
      <c r="G7" s="72">
        <v>386.23</v>
      </c>
      <c r="H7" s="72">
        <v>0</v>
      </c>
      <c r="I7" s="72">
        <v>0</v>
      </c>
      <c r="J7" s="72">
        <v>0</v>
      </c>
      <c r="K7" s="72">
        <v>0</v>
      </c>
      <c r="L7" s="72">
        <v>0</v>
      </c>
      <c r="M7" s="72">
        <v>410.46</v>
      </c>
      <c r="N7" s="66">
        <f t="shared" si="0"/>
        <v>5.9031330702139069E-2</v>
      </c>
    </row>
    <row r="8" spans="1:14" x14ac:dyDescent="0.2">
      <c r="A8" s="71" t="s">
        <v>448</v>
      </c>
      <c r="B8" s="71" t="s">
        <v>147</v>
      </c>
      <c r="C8" s="71" t="s">
        <v>431</v>
      </c>
      <c r="D8" s="71" t="s">
        <v>462</v>
      </c>
      <c r="E8" s="71" t="s">
        <v>463</v>
      </c>
      <c r="F8" s="72">
        <v>33</v>
      </c>
      <c r="G8" s="72">
        <v>86.7</v>
      </c>
      <c r="H8" s="72">
        <v>0</v>
      </c>
      <c r="I8" s="72">
        <v>0</v>
      </c>
      <c r="J8" s="72">
        <v>0</v>
      </c>
      <c r="K8" s="72">
        <v>0</v>
      </c>
      <c r="L8" s="72">
        <v>0</v>
      </c>
      <c r="M8" s="72">
        <v>119.7</v>
      </c>
      <c r="N8" s="66">
        <f t="shared" si="0"/>
        <v>0.27568922305764409</v>
      </c>
    </row>
    <row r="9" spans="1:14" x14ac:dyDescent="0.2">
      <c r="A9" s="71" t="s">
        <v>448</v>
      </c>
      <c r="B9" s="71" t="s">
        <v>147</v>
      </c>
      <c r="C9" s="71" t="s">
        <v>431</v>
      </c>
      <c r="D9" s="71" t="s">
        <v>464</v>
      </c>
      <c r="E9" s="71" t="s">
        <v>465</v>
      </c>
      <c r="F9" s="72">
        <v>13.5</v>
      </c>
      <c r="G9" s="72">
        <v>120</v>
      </c>
      <c r="H9" s="72">
        <v>4.5</v>
      </c>
      <c r="I9" s="72">
        <v>0</v>
      </c>
      <c r="J9" s="72">
        <v>0</v>
      </c>
      <c r="K9" s="72">
        <v>0</v>
      </c>
      <c r="L9" s="72">
        <v>0</v>
      </c>
      <c r="M9" s="72">
        <v>138</v>
      </c>
      <c r="N9" s="66">
        <f t="shared" si="0"/>
        <v>9.7826086956521743E-2</v>
      </c>
    </row>
    <row r="10" spans="1:14" x14ac:dyDescent="0.2">
      <c r="A10" s="71" t="s">
        <v>448</v>
      </c>
      <c r="B10" s="71" t="s">
        <v>147</v>
      </c>
      <c r="C10" s="71" t="s">
        <v>431</v>
      </c>
      <c r="D10" s="71" t="s">
        <v>466</v>
      </c>
      <c r="E10" s="71" t="s">
        <v>467</v>
      </c>
      <c r="F10" s="72">
        <v>12</v>
      </c>
      <c r="G10" s="72">
        <v>266.5</v>
      </c>
      <c r="H10" s="72">
        <v>6</v>
      </c>
      <c r="I10" s="72">
        <v>0</v>
      </c>
      <c r="J10" s="72">
        <v>0</v>
      </c>
      <c r="K10" s="72">
        <v>0</v>
      </c>
      <c r="L10" s="72">
        <v>0</v>
      </c>
      <c r="M10" s="72">
        <v>284.5</v>
      </c>
      <c r="N10" s="66">
        <f t="shared" si="0"/>
        <v>4.21792618629174E-2</v>
      </c>
    </row>
    <row r="11" spans="1:14" x14ac:dyDescent="0.2">
      <c r="A11" s="71" t="s">
        <v>448</v>
      </c>
      <c r="B11" s="71" t="s">
        <v>147</v>
      </c>
      <c r="C11" s="71" t="s">
        <v>431</v>
      </c>
      <c r="D11" s="71" t="s">
        <v>468</v>
      </c>
      <c r="E11" s="71" t="s">
        <v>469</v>
      </c>
      <c r="F11" s="72">
        <v>15</v>
      </c>
      <c r="G11" s="72">
        <v>60</v>
      </c>
      <c r="H11" s="72">
        <v>9</v>
      </c>
      <c r="I11" s="72">
        <v>0</v>
      </c>
      <c r="J11" s="72">
        <v>0</v>
      </c>
      <c r="K11" s="72">
        <v>0</v>
      </c>
      <c r="L11" s="72">
        <v>0</v>
      </c>
      <c r="M11" s="72">
        <v>84</v>
      </c>
      <c r="N11" s="66">
        <f t="shared" si="0"/>
        <v>0.17857142857142858</v>
      </c>
    </row>
    <row r="12" spans="1:14" x14ac:dyDescent="0.2">
      <c r="A12" s="71" t="s">
        <v>448</v>
      </c>
      <c r="B12" s="71" t="s">
        <v>147</v>
      </c>
      <c r="C12" s="71" t="s">
        <v>431</v>
      </c>
      <c r="D12" s="71" t="s">
        <v>470</v>
      </c>
      <c r="E12" s="71" t="s">
        <v>471</v>
      </c>
      <c r="F12" s="72">
        <v>9.6</v>
      </c>
      <c r="G12" s="72">
        <v>131.4</v>
      </c>
      <c r="H12" s="72">
        <v>0</v>
      </c>
      <c r="I12" s="72">
        <v>0</v>
      </c>
      <c r="J12" s="72">
        <v>0</v>
      </c>
      <c r="K12" s="72">
        <v>0</v>
      </c>
      <c r="L12" s="72">
        <v>0</v>
      </c>
      <c r="M12" s="72">
        <v>141</v>
      </c>
      <c r="N12" s="66">
        <f t="shared" si="0"/>
        <v>6.8085106382978725E-2</v>
      </c>
    </row>
    <row r="13" spans="1:14" x14ac:dyDescent="0.2">
      <c r="A13" s="71" t="s">
        <v>448</v>
      </c>
      <c r="B13" s="71" t="s">
        <v>147</v>
      </c>
      <c r="C13" s="71" t="s">
        <v>431</v>
      </c>
      <c r="D13" s="71" t="s">
        <v>472</v>
      </c>
      <c r="E13" s="71" t="s">
        <v>473</v>
      </c>
      <c r="F13" s="72">
        <v>3.9</v>
      </c>
      <c r="G13" s="72">
        <v>60.35</v>
      </c>
      <c r="H13" s="72">
        <v>0</v>
      </c>
      <c r="I13" s="72">
        <v>0</v>
      </c>
      <c r="J13" s="72">
        <v>0</v>
      </c>
      <c r="K13" s="72">
        <v>0</v>
      </c>
      <c r="L13" s="72">
        <v>0</v>
      </c>
      <c r="M13" s="72">
        <v>64.25</v>
      </c>
      <c r="N13" s="66">
        <f t="shared" si="0"/>
        <v>6.0700389105058365E-2</v>
      </c>
    </row>
    <row r="14" spans="1:14" x14ac:dyDescent="0.2">
      <c r="A14" s="71" t="s">
        <v>448</v>
      </c>
      <c r="B14" s="71" t="s">
        <v>158</v>
      </c>
      <c r="C14" s="71" t="s">
        <v>434</v>
      </c>
      <c r="D14" s="71" t="s">
        <v>474</v>
      </c>
      <c r="E14" s="71" t="s">
        <v>475</v>
      </c>
      <c r="F14" s="72">
        <v>15.6</v>
      </c>
      <c r="G14" s="72">
        <v>134.4</v>
      </c>
      <c r="H14" s="72">
        <v>0</v>
      </c>
      <c r="I14" s="72">
        <v>0</v>
      </c>
      <c r="J14" s="72">
        <v>0</v>
      </c>
      <c r="K14" s="72">
        <v>0</v>
      </c>
      <c r="L14" s="72">
        <v>0</v>
      </c>
      <c r="M14" s="72">
        <v>150</v>
      </c>
      <c r="N14" s="66">
        <f t="shared" si="0"/>
        <v>0.104</v>
      </c>
    </row>
    <row r="15" spans="1:14" x14ac:dyDescent="0.2">
      <c r="A15" s="71" t="s">
        <v>448</v>
      </c>
      <c r="B15" s="71" t="s">
        <v>158</v>
      </c>
      <c r="C15" s="71" t="s">
        <v>434</v>
      </c>
      <c r="D15" s="71" t="s">
        <v>476</v>
      </c>
      <c r="E15" s="71" t="s">
        <v>477</v>
      </c>
      <c r="F15" s="72">
        <v>11.25</v>
      </c>
      <c r="G15" s="72">
        <v>177.65</v>
      </c>
      <c r="H15" s="72">
        <v>4.5</v>
      </c>
      <c r="I15" s="72">
        <v>0</v>
      </c>
      <c r="J15" s="72">
        <v>0</v>
      </c>
      <c r="K15" s="72">
        <v>0</v>
      </c>
      <c r="L15" s="72">
        <v>0</v>
      </c>
      <c r="M15" s="72">
        <v>193.4</v>
      </c>
      <c r="N15" s="66">
        <f t="shared" si="0"/>
        <v>5.8169596690796278E-2</v>
      </c>
    </row>
    <row r="16" spans="1:14" x14ac:dyDescent="0.2">
      <c r="A16" s="71" t="s">
        <v>448</v>
      </c>
      <c r="B16" s="71" t="s">
        <v>158</v>
      </c>
      <c r="C16" s="71" t="s">
        <v>434</v>
      </c>
      <c r="D16" s="71" t="s">
        <v>478</v>
      </c>
      <c r="E16" s="71" t="s">
        <v>479</v>
      </c>
      <c r="F16" s="72">
        <v>58.3</v>
      </c>
      <c r="G16" s="72">
        <v>150.19999999999999</v>
      </c>
      <c r="H16" s="72">
        <v>4.5</v>
      </c>
      <c r="I16" s="72">
        <v>0</v>
      </c>
      <c r="J16" s="72">
        <v>0</v>
      </c>
      <c r="K16" s="72">
        <v>0</v>
      </c>
      <c r="L16" s="72">
        <v>0</v>
      </c>
      <c r="M16" s="72">
        <v>213</v>
      </c>
      <c r="N16" s="66">
        <f t="shared" si="0"/>
        <v>0.27370892018779341</v>
      </c>
    </row>
    <row r="17" spans="1:14" x14ac:dyDescent="0.2">
      <c r="A17" s="71" t="s">
        <v>448</v>
      </c>
      <c r="B17" s="71" t="s">
        <v>158</v>
      </c>
      <c r="C17" s="71" t="s">
        <v>434</v>
      </c>
      <c r="D17" s="71" t="s">
        <v>480</v>
      </c>
      <c r="E17" s="71" t="s">
        <v>481</v>
      </c>
      <c r="F17" s="72">
        <v>19.5</v>
      </c>
      <c r="G17" s="72">
        <v>115.9</v>
      </c>
      <c r="H17" s="72">
        <v>37.700000000000003</v>
      </c>
      <c r="I17" s="72">
        <v>24</v>
      </c>
      <c r="J17" s="72">
        <v>0</v>
      </c>
      <c r="K17" s="72">
        <v>18</v>
      </c>
      <c r="L17" s="72">
        <v>0</v>
      </c>
      <c r="M17" s="72">
        <v>215.1</v>
      </c>
      <c r="N17" s="66">
        <f t="shared" si="0"/>
        <v>9.0655509065550907E-2</v>
      </c>
    </row>
    <row r="18" spans="1:14" x14ac:dyDescent="0.2">
      <c r="A18" s="71" t="s">
        <v>448</v>
      </c>
      <c r="B18" s="71" t="s">
        <v>149</v>
      </c>
      <c r="C18" s="71" t="s">
        <v>482</v>
      </c>
      <c r="D18" s="71" t="s">
        <v>483</v>
      </c>
      <c r="E18" s="71" t="s">
        <v>484</v>
      </c>
      <c r="F18" s="72">
        <v>25.25</v>
      </c>
      <c r="G18" s="72">
        <v>510.77</v>
      </c>
      <c r="H18" s="72">
        <v>0</v>
      </c>
      <c r="I18" s="72">
        <v>0</v>
      </c>
      <c r="J18" s="72">
        <v>0</v>
      </c>
      <c r="K18" s="72">
        <v>0</v>
      </c>
      <c r="L18" s="72">
        <v>0</v>
      </c>
      <c r="M18" s="72">
        <v>536.02</v>
      </c>
      <c r="N18" s="66">
        <f t="shared" si="0"/>
        <v>4.7106451251818962E-2</v>
      </c>
    </row>
    <row r="19" spans="1:14" x14ac:dyDescent="0.2">
      <c r="A19" s="71" t="s">
        <v>448</v>
      </c>
      <c r="B19" s="71" t="s">
        <v>155</v>
      </c>
      <c r="C19" s="71" t="s">
        <v>437</v>
      </c>
      <c r="D19" s="71" t="s">
        <v>485</v>
      </c>
      <c r="E19" s="71" t="s">
        <v>486</v>
      </c>
      <c r="F19" s="72">
        <v>0</v>
      </c>
      <c r="G19" s="72">
        <v>275.64999999999998</v>
      </c>
      <c r="H19" s="72">
        <v>0</v>
      </c>
      <c r="I19" s="72">
        <v>0</v>
      </c>
      <c r="J19" s="72">
        <v>0</v>
      </c>
      <c r="K19" s="72">
        <v>0</v>
      </c>
      <c r="L19" s="72">
        <v>0</v>
      </c>
      <c r="M19" s="72">
        <v>275.64999999999998</v>
      </c>
      <c r="N19" s="66">
        <f t="shared" si="0"/>
        <v>0</v>
      </c>
    </row>
    <row r="20" spans="1:14" x14ac:dyDescent="0.2">
      <c r="A20" s="71" t="s">
        <v>448</v>
      </c>
      <c r="B20" s="71" t="s">
        <v>151</v>
      </c>
      <c r="C20" s="71" t="s">
        <v>487</v>
      </c>
      <c r="D20" s="71" t="s">
        <v>488</v>
      </c>
      <c r="E20" s="71" t="s">
        <v>489</v>
      </c>
      <c r="F20" s="72">
        <v>0</v>
      </c>
      <c r="G20" s="72">
        <v>90.9</v>
      </c>
      <c r="H20" s="72">
        <v>41.7</v>
      </c>
      <c r="I20" s="72">
        <v>6</v>
      </c>
      <c r="J20" s="72">
        <v>0</v>
      </c>
      <c r="K20" s="72">
        <v>6</v>
      </c>
      <c r="L20" s="72">
        <v>0</v>
      </c>
      <c r="M20" s="72">
        <v>144.6</v>
      </c>
      <c r="N20" s="66">
        <f t="shared" si="0"/>
        <v>0</v>
      </c>
    </row>
    <row r="21" spans="1:14" x14ac:dyDescent="0.2">
      <c r="A21" s="71" t="s">
        <v>448</v>
      </c>
      <c r="B21" s="71" t="s">
        <v>151</v>
      </c>
      <c r="C21" s="71" t="s">
        <v>487</v>
      </c>
      <c r="D21" s="71" t="s">
        <v>490</v>
      </c>
      <c r="E21" s="71" t="s">
        <v>465</v>
      </c>
      <c r="F21" s="72">
        <v>12</v>
      </c>
      <c r="G21" s="72">
        <v>134.75</v>
      </c>
      <c r="H21" s="72">
        <v>4.5</v>
      </c>
      <c r="I21" s="72">
        <v>4.5</v>
      </c>
      <c r="J21" s="72">
        <v>0</v>
      </c>
      <c r="K21" s="72">
        <v>4.5</v>
      </c>
      <c r="L21" s="72">
        <v>0</v>
      </c>
      <c r="M21" s="72">
        <v>160.25</v>
      </c>
      <c r="N21" s="66">
        <f t="shared" si="0"/>
        <v>7.4882995319812795E-2</v>
      </c>
    </row>
    <row r="22" spans="1:14" x14ac:dyDescent="0.2">
      <c r="A22" s="71" t="s">
        <v>448</v>
      </c>
      <c r="B22" s="71" t="s">
        <v>151</v>
      </c>
      <c r="C22" s="71" t="s">
        <v>487</v>
      </c>
      <c r="D22" s="71" t="s">
        <v>491</v>
      </c>
      <c r="E22" s="71" t="s">
        <v>492</v>
      </c>
      <c r="F22" s="72">
        <v>22.24</v>
      </c>
      <c r="G22" s="72">
        <v>222.26</v>
      </c>
      <c r="H22" s="72">
        <v>55.2</v>
      </c>
      <c r="I22" s="72">
        <v>6</v>
      </c>
      <c r="J22" s="72">
        <v>0</v>
      </c>
      <c r="K22" s="72">
        <v>3</v>
      </c>
      <c r="L22" s="72">
        <v>0</v>
      </c>
      <c r="M22" s="72">
        <v>308.7</v>
      </c>
      <c r="N22" s="66">
        <f t="shared" si="0"/>
        <v>7.2044055717525105E-2</v>
      </c>
    </row>
    <row r="23" spans="1:14" x14ac:dyDescent="0.2">
      <c r="A23" s="71" t="s">
        <v>448</v>
      </c>
      <c r="B23" s="71" t="s">
        <v>151</v>
      </c>
      <c r="C23" s="71" t="s">
        <v>487</v>
      </c>
      <c r="D23" s="71" t="s">
        <v>493</v>
      </c>
      <c r="E23" s="71" t="s">
        <v>467</v>
      </c>
      <c r="F23" s="72">
        <v>11.4</v>
      </c>
      <c r="G23" s="72">
        <v>373.5</v>
      </c>
      <c r="H23" s="72">
        <v>11.25</v>
      </c>
      <c r="I23" s="72">
        <v>4.5</v>
      </c>
      <c r="J23" s="72">
        <v>4.5</v>
      </c>
      <c r="K23" s="72">
        <v>4.5</v>
      </c>
      <c r="L23" s="72">
        <v>0</v>
      </c>
      <c r="M23" s="72">
        <v>409.65</v>
      </c>
      <c r="N23" s="66">
        <f t="shared" si="0"/>
        <v>2.7828634199926768E-2</v>
      </c>
    </row>
    <row r="24" spans="1:14" x14ac:dyDescent="0.2">
      <c r="A24" s="71" t="s">
        <v>448</v>
      </c>
      <c r="B24" s="71" t="s">
        <v>151</v>
      </c>
      <c r="C24" s="71" t="s">
        <v>487</v>
      </c>
      <c r="D24" s="71" t="s">
        <v>494</v>
      </c>
      <c r="E24" s="71" t="s">
        <v>471</v>
      </c>
      <c r="F24" s="72">
        <v>42</v>
      </c>
      <c r="G24" s="72">
        <v>254.25</v>
      </c>
      <c r="H24" s="72">
        <v>18</v>
      </c>
      <c r="I24" s="72">
        <v>4.5</v>
      </c>
      <c r="J24" s="72">
        <v>0</v>
      </c>
      <c r="K24" s="72">
        <v>4.5</v>
      </c>
      <c r="L24" s="72">
        <v>0</v>
      </c>
      <c r="M24" s="72">
        <v>323.25</v>
      </c>
      <c r="N24" s="66">
        <f t="shared" si="0"/>
        <v>0.12993039443155452</v>
      </c>
    </row>
    <row r="25" spans="1:14" x14ac:dyDescent="0.2">
      <c r="A25" s="71" t="s">
        <v>448</v>
      </c>
      <c r="B25" s="71" t="s">
        <v>152</v>
      </c>
      <c r="C25" s="71" t="s">
        <v>435</v>
      </c>
      <c r="D25" s="71" t="s">
        <v>495</v>
      </c>
      <c r="E25" s="71" t="s">
        <v>469</v>
      </c>
      <c r="F25" s="72">
        <v>203.75</v>
      </c>
      <c r="G25" s="72">
        <v>544.75</v>
      </c>
      <c r="H25" s="72">
        <v>61.5</v>
      </c>
      <c r="I25" s="72">
        <v>0</v>
      </c>
      <c r="J25" s="72">
        <v>0</v>
      </c>
      <c r="K25" s="72">
        <v>0</v>
      </c>
      <c r="L25" s="72">
        <v>0</v>
      </c>
      <c r="M25" s="72">
        <v>810</v>
      </c>
      <c r="N25" s="66">
        <f t="shared" si="0"/>
        <v>0.25154320987654322</v>
      </c>
    </row>
    <row r="26" spans="1:14" x14ac:dyDescent="0.2">
      <c r="A26" s="71" t="s">
        <v>448</v>
      </c>
      <c r="B26" s="71" t="s">
        <v>159</v>
      </c>
      <c r="C26" s="71" t="s">
        <v>496</v>
      </c>
      <c r="D26" s="71" t="s">
        <v>497</v>
      </c>
      <c r="E26" s="71" t="s">
        <v>463</v>
      </c>
      <c r="F26" s="72">
        <v>19</v>
      </c>
      <c r="G26" s="72">
        <v>190.2</v>
      </c>
      <c r="H26" s="72">
        <v>37.799999999999997</v>
      </c>
      <c r="I26" s="72">
        <v>0</v>
      </c>
      <c r="J26" s="72">
        <v>0</v>
      </c>
      <c r="K26" s="72">
        <v>0</v>
      </c>
      <c r="L26" s="72">
        <v>0</v>
      </c>
      <c r="M26" s="72">
        <v>247</v>
      </c>
      <c r="N26" s="66">
        <f t="shared" si="0"/>
        <v>7.6923076923076927E-2</v>
      </c>
    </row>
    <row r="27" spans="1:14" x14ac:dyDescent="0.2">
      <c r="A27" s="71" t="s">
        <v>448</v>
      </c>
      <c r="B27" s="71" t="s">
        <v>159</v>
      </c>
      <c r="C27" s="71" t="s">
        <v>496</v>
      </c>
      <c r="D27" s="71" t="s">
        <v>498</v>
      </c>
      <c r="E27" s="71" t="s">
        <v>499</v>
      </c>
      <c r="F27" s="72">
        <v>10</v>
      </c>
      <c r="G27" s="72">
        <v>187.4</v>
      </c>
      <c r="H27" s="72">
        <v>0</v>
      </c>
      <c r="I27" s="72">
        <v>0</v>
      </c>
      <c r="J27" s="72">
        <v>0</v>
      </c>
      <c r="K27" s="72">
        <v>0</v>
      </c>
      <c r="L27" s="72">
        <v>0</v>
      </c>
      <c r="M27" s="72">
        <v>197.4</v>
      </c>
      <c r="N27" s="66">
        <f t="shared" si="0"/>
        <v>5.0658561296859167E-2</v>
      </c>
    </row>
    <row r="28" spans="1:14" x14ac:dyDescent="0.2">
      <c r="A28" s="71" t="s">
        <v>448</v>
      </c>
      <c r="B28" s="71" t="s">
        <v>160</v>
      </c>
      <c r="C28" s="71" t="s">
        <v>432</v>
      </c>
      <c r="D28" s="71" t="s">
        <v>500</v>
      </c>
      <c r="E28" s="71" t="s">
        <v>501</v>
      </c>
      <c r="F28" s="72">
        <v>82.25</v>
      </c>
      <c r="G28" s="72">
        <v>277.75</v>
      </c>
      <c r="H28" s="72">
        <v>0</v>
      </c>
      <c r="I28" s="72">
        <v>0</v>
      </c>
      <c r="J28" s="72">
        <v>0</v>
      </c>
      <c r="K28" s="72">
        <v>0</v>
      </c>
      <c r="L28" s="72">
        <v>0</v>
      </c>
      <c r="M28" s="72">
        <v>360</v>
      </c>
      <c r="N28" s="66">
        <f t="shared" si="0"/>
        <v>0.22847222222222222</v>
      </c>
    </row>
    <row r="29" spans="1:14" x14ac:dyDescent="0.2">
      <c r="A29" s="71" t="s">
        <v>448</v>
      </c>
      <c r="B29" s="71" t="s">
        <v>160</v>
      </c>
      <c r="C29" s="71" t="s">
        <v>432</v>
      </c>
      <c r="D29" s="71" t="s">
        <v>502</v>
      </c>
      <c r="E29" s="71" t="s">
        <v>503</v>
      </c>
      <c r="F29" s="72">
        <v>24</v>
      </c>
      <c r="G29" s="72">
        <v>96</v>
      </c>
      <c r="H29" s="72">
        <v>0</v>
      </c>
      <c r="I29" s="72">
        <v>0</v>
      </c>
      <c r="J29" s="72">
        <v>0</v>
      </c>
      <c r="K29" s="72">
        <v>0</v>
      </c>
      <c r="L29" s="72">
        <v>0</v>
      </c>
      <c r="M29" s="72">
        <v>120</v>
      </c>
      <c r="N29" s="66">
        <f t="shared" si="0"/>
        <v>0.2</v>
      </c>
    </row>
    <row r="30" spans="1:14" x14ac:dyDescent="0.2">
      <c r="A30" s="71" t="s">
        <v>448</v>
      </c>
      <c r="B30" s="71" t="s">
        <v>156</v>
      </c>
      <c r="C30" s="71" t="s">
        <v>504</v>
      </c>
      <c r="D30" s="71" t="s">
        <v>505</v>
      </c>
      <c r="E30" s="71" t="s">
        <v>506</v>
      </c>
      <c r="F30" s="72">
        <v>0</v>
      </c>
      <c r="G30" s="72">
        <v>288</v>
      </c>
      <c r="H30" s="72">
        <v>0</v>
      </c>
      <c r="I30" s="72">
        <v>0</v>
      </c>
      <c r="J30" s="72">
        <v>0</v>
      </c>
      <c r="K30" s="72">
        <v>0</v>
      </c>
      <c r="L30" s="72">
        <v>0</v>
      </c>
      <c r="M30" s="72">
        <v>288</v>
      </c>
      <c r="N30" s="66">
        <f t="shared" si="0"/>
        <v>0</v>
      </c>
    </row>
    <row r="31" spans="1:14" x14ac:dyDescent="0.2">
      <c r="A31" s="71" t="s">
        <v>448</v>
      </c>
      <c r="B31" s="71" t="s">
        <v>150</v>
      </c>
      <c r="C31" s="71" t="s">
        <v>507</v>
      </c>
      <c r="D31" s="71" t="s">
        <v>508</v>
      </c>
      <c r="E31" s="71" t="s">
        <v>509</v>
      </c>
      <c r="F31" s="72">
        <v>75.95</v>
      </c>
      <c r="G31" s="72">
        <v>2206.61</v>
      </c>
      <c r="H31" s="72">
        <v>30</v>
      </c>
      <c r="I31" s="72">
        <v>15</v>
      </c>
      <c r="J31" s="72">
        <v>0</v>
      </c>
      <c r="K31" s="72">
        <v>0</v>
      </c>
      <c r="L31" s="72">
        <v>0</v>
      </c>
      <c r="M31" s="72">
        <v>2327.56</v>
      </c>
      <c r="N31" s="66">
        <f t="shared" si="0"/>
        <v>3.2630737768306724E-2</v>
      </c>
    </row>
    <row r="32" spans="1:14" x14ac:dyDescent="0.2">
      <c r="A32" s="71" t="s">
        <v>448</v>
      </c>
      <c r="B32" s="71" t="s">
        <v>157</v>
      </c>
      <c r="C32" s="71" t="s">
        <v>510</v>
      </c>
      <c r="D32" s="71" t="s">
        <v>511</v>
      </c>
      <c r="E32" s="71" t="s">
        <v>512</v>
      </c>
      <c r="F32" s="72">
        <v>27.75</v>
      </c>
      <c r="G32" s="72">
        <v>120.9</v>
      </c>
      <c r="H32" s="72">
        <v>0</v>
      </c>
      <c r="I32" s="72">
        <v>0</v>
      </c>
      <c r="J32" s="72">
        <v>0</v>
      </c>
      <c r="K32" s="72">
        <v>0</v>
      </c>
      <c r="L32" s="72">
        <v>0</v>
      </c>
      <c r="M32" s="72">
        <v>148.65</v>
      </c>
      <c r="N32" s="66">
        <f t="shared" si="0"/>
        <v>0.18668012108980828</v>
      </c>
    </row>
    <row r="33" spans="1:14" x14ac:dyDescent="0.2">
      <c r="A33" s="71" t="s">
        <v>448</v>
      </c>
      <c r="B33" s="71" t="s">
        <v>157</v>
      </c>
      <c r="C33" s="71" t="s">
        <v>510</v>
      </c>
      <c r="D33" s="71" t="s">
        <v>513</v>
      </c>
      <c r="E33" s="71" t="s">
        <v>514</v>
      </c>
      <c r="F33" s="72">
        <v>65.2</v>
      </c>
      <c r="G33" s="72">
        <v>471.65</v>
      </c>
      <c r="H33" s="72">
        <v>0</v>
      </c>
      <c r="I33" s="72">
        <v>0</v>
      </c>
      <c r="J33" s="72">
        <v>0</v>
      </c>
      <c r="K33" s="72">
        <v>0</v>
      </c>
      <c r="L33" s="72">
        <v>0</v>
      </c>
      <c r="M33" s="72">
        <v>536.85</v>
      </c>
      <c r="N33" s="66">
        <f t="shared" si="0"/>
        <v>0.12144919437459253</v>
      </c>
    </row>
    <row r="34" spans="1:14" x14ac:dyDescent="0.2">
      <c r="A34" s="71" t="s">
        <v>448</v>
      </c>
      <c r="B34" s="71" t="s">
        <v>157</v>
      </c>
      <c r="C34" s="71" t="s">
        <v>510</v>
      </c>
      <c r="D34" s="71" t="s">
        <v>515</v>
      </c>
      <c r="E34" s="71" t="s">
        <v>473</v>
      </c>
      <c r="F34" s="72">
        <v>42.89</v>
      </c>
      <c r="G34" s="72">
        <v>184.06</v>
      </c>
      <c r="H34" s="72">
        <v>0</v>
      </c>
      <c r="I34" s="72">
        <v>0</v>
      </c>
      <c r="J34" s="72">
        <v>0</v>
      </c>
      <c r="K34" s="72">
        <v>0</v>
      </c>
      <c r="L34" s="72">
        <v>0</v>
      </c>
      <c r="M34" s="72">
        <v>226.95</v>
      </c>
      <c r="N34" s="66">
        <f t="shared" si="0"/>
        <v>0.18898435778805905</v>
      </c>
    </row>
    <row r="35" spans="1:14" x14ac:dyDescent="0.2">
      <c r="A35" t="s">
        <v>438</v>
      </c>
      <c r="B35">
        <f>COUNTA(B2:B34)</f>
        <v>33</v>
      </c>
      <c r="F35">
        <f t="shared" ref="F35:M35" si="1">SUM(F2:F34)</f>
        <v>946.23000000000013</v>
      </c>
      <c r="G35">
        <f t="shared" si="1"/>
        <v>9028.0299999999988</v>
      </c>
      <c r="H35">
        <f t="shared" si="1"/>
        <v>339.22</v>
      </c>
      <c r="I35">
        <f t="shared" si="1"/>
        <v>64.5</v>
      </c>
      <c r="J35">
        <f t="shared" si="1"/>
        <v>4.5</v>
      </c>
      <c r="K35">
        <f t="shared" si="1"/>
        <v>40.5</v>
      </c>
      <c r="L35">
        <f t="shared" si="1"/>
        <v>0</v>
      </c>
      <c r="M35">
        <f t="shared" si="1"/>
        <v>10423</v>
      </c>
      <c r="N35" s="66">
        <f t="shared" si="0"/>
        <v>9.0782884006524039E-2</v>
      </c>
    </row>
    <row r="36" spans="1:14" x14ac:dyDescent="0.2">
      <c r="A36" s="73"/>
      <c r="B36" s="74"/>
      <c r="C36" s="74"/>
      <c r="D36" s="73"/>
      <c r="E36" s="74"/>
      <c r="F36" s="73"/>
      <c r="G36" s="73"/>
      <c r="H36" s="73"/>
      <c r="I36" s="73"/>
      <c r="J36" s="73"/>
      <c r="K36" s="73"/>
      <c r="L36" s="73"/>
      <c r="M36" s="73"/>
      <c r="N36" s="66"/>
    </row>
    <row r="37" spans="1:14" x14ac:dyDescent="0.2">
      <c r="A37" s="71" t="s">
        <v>516</v>
      </c>
      <c r="B37" s="71" t="s">
        <v>153</v>
      </c>
      <c r="C37" s="71" t="s">
        <v>449</v>
      </c>
      <c r="D37" s="71" t="s">
        <v>450</v>
      </c>
      <c r="E37" s="71" t="s">
        <v>451</v>
      </c>
      <c r="F37" s="72">
        <v>0</v>
      </c>
      <c r="G37" s="72">
        <v>232.12</v>
      </c>
      <c r="H37" s="72">
        <v>100.28</v>
      </c>
      <c r="I37" s="72">
        <v>0</v>
      </c>
      <c r="J37" s="72">
        <v>0</v>
      </c>
      <c r="K37" s="72">
        <v>0</v>
      </c>
      <c r="L37" s="72">
        <v>0</v>
      </c>
      <c r="M37" s="72">
        <v>332.4</v>
      </c>
      <c r="N37" s="66">
        <f t="shared" si="0"/>
        <v>0</v>
      </c>
    </row>
    <row r="38" spans="1:14" x14ac:dyDescent="0.2">
      <c r="A38" s="71" t="s">
        <v>516</v>
      </c>
      <c r="B38" s="71" t="s">
        <v>153</v>
      </c>
      <c r="C38" s="71" t="s">
        <v>449</v>
      </c>
      <c r="D38" s="71" t="s">
        <v>452</v>
      </c>
      <c r="E38" s="71" t="s">
        <v>453</v>
      </c>
      <c r="F38" s="72">
        <v>10.3</v>
      </c>
      <c r="G38" s="72">
        <v>263.11</v>
      </c>
      <c r="H38" s="72">
        <v>0</v>
      </c>
      <c r="I38" s="72">
        <v>0</v>
      </c>
      <c r="J38" s="72">
        <v>0</v>
      </c>
      <c r="K38" s="72">
        <v>0</v>
      </c>
      <c r="L38" s="72">
        <v>0</v>
      </c>
      <c r="M38" s="72">
        <v>273.41000000000003</v>
      </c>
      <c r="N38" s="66">
        <f t="shared" si="0"/>
        <v>3.7672360191653563E-2</v>
      </c>
    </row>
    <row r="39" spans="1:14" x14ac:dyDescent="0.2">
      <c r="A39" s="71" t="s">
        <v>516</v>
      </c>
      <c r="B39" s="71" t="s">
        <v>153</v>
      </c>
      <c r="C39" s="71" t="s">
        <v>449</v>
      </c>
      <c r="D39" s="71" t="s">
        <v>454</v>
      </c>
      <c r="E39" s="71" t="s">
        <v>455</v>
      </c>
      <c r="F39" s="72">
        <v>52.23</v>
      </c>
      <c r="G39" s="72">
        <v>370.52</v>
      </c>
      <c r="H39" s="72">
        <v>12</v>
      </c>
      <c r="I39" s="72">
        <v>0</v>
      </c>
      <c r="J39" s="72">
        <v>0</v>
      </c>
      <c r="K39" s="72">
        <v>0</v>
      </c>
      <c r="L39" s="72">
        <v>0</v>
      </c>
      <c r="M39" s="72">
        <v>434.75</v>
      </c>
      <c r="N39" s="66">
        <f t="shared" si="0"/>
        <v>0.1201380103507763</v>
      </c>
    </row>
    <row r="40" spans="1:14" x14ac:dyDescent="0.2">
      <c r="A40" s="71" t="s">
        <v>516</v>
      </c>
      <c r="B40" s="71" t="s">
        <v>153</v>
      </c>
      <c r="C40" s="71" t="s">
        <v>449</v>
      </c>
      <c r="D40" s="71" t="s">
        <v>456</v>
      </c>
      <c r="E40" s="71" t="s">
        <v>457</v>
      </c>
      <c r="F40" s="72">
        <v>14.25</v>
      </c>
      <c r="G40" s="72">
        <v>266.7</v>
      </c>
      <c r="H40" s="72">
        <v>0</v>
      </c>
      <c r="I40" s="72">
        <v>0</v>
      </c>
      <c r="J40" s="72">
        <v>0</v>
      </c>
      <c r="K40" s="72">
        <v>0</v>
      </c>
      <c r="L40" s="72">
        <v>0</v>
      </c>
      <c r="M40" s="72">
        <v>280.95</v>
      </c>
      <c r="N40" s="66">
        <f t="shared" si="0"/>
        <v>5.0720768820074751E-2</v>
      </c>
    </row>
    <row r="41" spans="1:14" x14ac:dyDescent="0.2">
      <c r="A41" s="71" t="s">
        <v>516</v>
      </c>
      <c r="B41" s="71" t="s">
        <v>154</v>
      </c>
      <c r="C41" s="71" t="s">
        <v>426</v>
      </c>
      <c r="D41" s="71" t="s">
        <v>458</v>
      </c>
      <c r="E41" s="71" t="s">
        <v>459</v>
      </c>
      <c r="F41" s="72">
        <v>6</v>
      </c>
      <c r="G41" s="72">
        <v>374.4</v>
      </c>
      <c r="H41" s="72">
        <v>0</v>
      </c>
      <c r="I41" s="72">
        <v>0</v>
      </c>
      <c r="J41" s="72">
        <v>0</v>
      </c>
      <c r="K41" s="72">
        <v>0</v>
      </c>
      <c r="L41" s="72">
        <v>0</v>
      </c>
      <c r="M41" s="72">
        <v>380.4</v>
      </c>
      <c r="N41" s="66">
        <f t="shared" si="0"/>
        <v>1.577287066246057E-2</v>
      </c>
    </row>
    <row r="42" spans="1:14" x14ac:dyDescent="0.2">
      <c r="A42" s="71" t="s">
        <v>516</v>
      </c>
      <c r="B42" s="71" t="s">
        <v>154</v>
      </c>
      <c r="C42" s="71" t="s">
        <v>426</v>
      </c>
      <c r="D42" s="71" t="s">
        <v>460</v>
      </c>
      <c r="E42" s="71" t="s">
        <v>461</v>
      </c>
      <c r="F42" s="72">
        <v>12.6</v>
      </c>
      <c r="G42" s="72">
        <v>577.1</v>
      </c>
      <c r="H42" s="72">
        <v>0</v>
      </c>
      <c r="I42" s="72">
        <v>0</v>
      </c>
      <c r="J42" s="72">
        <v>0</v>
      </c>
      <c r="K42" s="72">
        <v>0</v>
      </c>
      <c r="L42" s="72">
        <v>0</v>
      </c>
      <c r="M42" s="72">
        <v>589.70000000000005</v>
      </c>
      <c r="N42" s="66">
        <f t="shared" si="0"/>
        <v>2.136679667627607E-2</v>
      </c>
    </row>
    <row r="43" spans="1:14" x14ac:dyDescent="0.2">
      <c r="A43" s="71" t="s">
        <v>516</v>
      </c>
      <c r="B43" s="71" t="s">
        <v>147</v>
      </c>
      <c r="C43" s="71" t="s">
        <v>431</v>
      </c>
      <c r="D43" s="71" t="s">
        <v>462</v>
      </c>
      <c r="E43" s="71" t="s">
        <v>463</v>
      </c>
      <c r="F43" s="72">
        <v>65.599999999999994</v>
      </c>
      <c r="G43" s="72">
        <v>176.8</v>
      </c>
      <c r="H43" s="72">
        <v>0</v>
      </c>
      <c r="I43" s="72">
        <v>0</v>
      </c>
      <c r="J43" s="72">
        <v>0</v>
      </c>
      <c r="K43" s="72">
        <v>0</v>
      </c>
      <c r="L43" s="72">
        <v>0</v>
      </c>
      <c r="M43" s="72">
        <v>242.4</v>
      </c>
      <c r="N43" s="66">
        <f t="shared" si="0"/>
        <v>0.27062706270627057</v>
      </c>
    </row>
    <row r="44" spans="1:14" x14ac:dyDescent="0.2">
      <c r="A44" s="71" t="s">
        <v>516</v>
      </c>
      <c r="B44" s="71" t="s">
        <v>147</v>
      </c>
      <c r="C44" s="71" t="s">
        <v>431</v>
      </c>
      <c r="D44" s="71" t="s">
        <v>464</v>
      </c>
      <c r="E44" s="71" t="s">
        <v>465</v>
      </c>
      <c r="F44" s="72">
        <v>14.75</v>
      </c>
      <c r="G44" s="72">
        <v>150.6</v>
      </c>
      <c r="H44" s="72">
        <v>4.5</v>
      </c>
      <c r="I44" s="72">
        <v>0</v>
      </c>
      <c r="J44" s="72">
        <v>0</v>
      </c>
      <c r="K44" s="72">
        <v>0</v>
      </c>
      <c r="L44" s="72">
        <v>0</v>
      </c>
      <c r="M44" s="72">
        <v>169.85</v>
      </c>
      <c r="N44" s="66">
        <f t="shared" si="0"/>
        <v>8.6841330585811019E-2</v>
      </c>
    </row>
    <row r="45" spans="1:14" x14ac:dyDescent="0.2">
      <c r="A45" s="71" t="s">
        <v>516</v>
      </c>
      <c r="B45" s="71" t="s">
        <v>147</v>
      </c>
      <c r="C45" s="71" t="s">
        <v>431</v>
      </c>
      <c r="D45" s="71" t="s">
        <v>466</v>
      </c>
      <c r="E45" s="71" t="s">
        <v>467</v>
      </c>
      <c r="F45" s="72">
        <v>11.6</v>
      </c>
      <c r="G45" s="72">
        <v>298.39999999999998</v>
      </c>
      <c r="H45" s="72">
        <v>12</v>
      </c>
      <c r="I45" s="72">
        <v>0</v>
      </c>
      <c r="J45" s="72">
        <v>0</v>
      </c>
      <c r="K45" s="72">
        <v>0</v>
      </c>
      <c r="L45" s="72">
        <v>0</v>
      </c>
      <c r="M45" s="72">
        <v>322</v>
      </c>
      <c r="N45" s="66">
        <f t="shared" si="0"/>
        <v>3.6024844720496892E-2</v>
      </c>
    </row>
    <row r="46" spans="1:14" x14ac:dyDescent="0.2">
      <c r="A46" s="71" t="s">
        <v>516</v>
      </c>
      <c r="B46" s="71" t="s">
        <v>147</v>
      </c>
      <c r="C46" s="71" t="s">
        <v>431</v>
      </c>
      <c r="D46" s="71" t="s">
        <v>468</v>
      </c>
      <c r="E46" s="71" t="s">
        <v>469</v>
      </c>
      <c r="F46" s="72">
        <v>10.5</v>
      </c>
      <c r="G46" s="72">
        <v>120</v>
      </c>
      <c r="H46" s="72">
        <v>31.5</v>
      </c>
      <c r="I46" s="72">
        <v>0</v>
      </c>
      <c r="J46" s="72">
        <v>0</v>
      </c>
      <c r="K46" s="72">
        <v>0</v>
      </c>
      <c r="L46" s="72">
        <v>0</v>
      </c>
      <c r="M46" s="72">
        <v>162</v>
      </c>
      <c r="N46" s="66">
        <f t="shared" si="0"/>
        <v>6.4814814814814811E-2</v>
      </c>
    </row>
    <row r="47" spans="1:14" x14ac:dyDescent="0.2">
      <c r="A47" s="71" t="s">
        <v>516</v>
      </c>
      <c r="B47" s="71" t="s">
        <v>147</v>
      </c>
      <c r="C47" s="71" t="s">
        <v>431</v>
      </c>
      <c r="D47" s="71" t="s">
        <v>470</v>
      </c>
      <c r="E47" s="71" t="s">
        <v>471</v>
      </c>
      <c r="F47" s="72">
        <v>30.5</v>
      </c>
      <c r="G47" s="72">
        <v>238.75</v>
      </c>
      <c r="H47" s="72">
        <v>0</v>
      </c>
      <c r="I47" s="72">
        <v>0</v>
      </c>
      <c r="J47" s="72">
        <v>0</v>
      </c>
      <c r="K47" s="72">
        <v>0</v>
      </c>
      <c r="L47" s="72">
        <v>0</v>
      </c>
      <c r="M47" s="72">
        <v>269.25</v>
      </c>
      <c r="N47" s="66">
        <f t="shared" si="0"/>
        <v>0.11327762302692665</v>
      </c>
    </row>
    <row r="48" spans="1:14" x14ac:dyDescent="0.2">
      <c r="A48" s="71" t="s">
        <v>516</v>
      </c>
      <c r="B48" s="71" t="s">
        <v>147</v>
      </c>
      <c r="C48" s="71" t="s">
        <v>431</v>
      </c>
      <c r="D48" s="71" t="s">
        <v>472</v>
      </c>
      <c r="E48" s="71" t="s">
        <v>473</v>
      </c>
      <c r="F48" s="72">
        <v>5.15</v>
      </c>
      <c r="G48" s="72">
        <v>119.1</v>
      </c>
      <c r="H48" s="72">
        <v>0</v>
      </c>
      <c r="I48" s="72">
        <v>0</v>
      </c>
      <c r="J48" s="72">
        <v>0</v>
      </c>
      <c r="K48" s="72">
        <v>0</v>
      </c>
      <c r="L48" s="72">
        <v>0</v>
      </c>
      <c r="M48" s="72">
        <v>124.25</v>
      </c>
      <c r="N48" s="66">
        <f t="shared" si="0"/>
        <v>4.1448692152917507E-2</v>
      </c>
    </row>
    <row r="49" spans="1:14" x14ac:dyDescent="0.2">
      <c r="A49" s="71" t="s">
        <v>516</v>
      </c>
      <c r="B49" s="71" t="s">
        <v>158</v>
      </c>
      <c r="C49" s="71" t="s">
        <v>434</v>
      </c>
      <c r="D49" s="71" t="s">
        <v>474</v>
      </c>
      <c r="E49" s="71" t="s">
        <v>475</v>
      </c>
      <c r="F49" s="72">
        <v>19.5</v>
      </c>
      <c r="G49" s="72">
        <v>201</v>
      </c>
      <c r="H49" s="72">
        <v>9</v>
      </c>
      <c r="I49" s="72">
        <v>0</v>
      </c>
      <c r="J49" s="72">
        <v>0</v>
      </c>
      <c r="K49" s="72">
        <v>0</v>
      </c>
      <c r="L49" s="72">
        <v>0</v>
      </c>
      <c r="M49" s="72">
        <v>229.5</v>
      </c>
      <c r="N49" s="66">
        <f t="shared" si="0"/>
        <v>8.4967320261437912E-2</v>
      </c>
    </row>
    <row r="50" spans="1:14" x14ac:dyDescent="0.2">
      <c r="A50" s="71" t="s">
        <v>516</v>
      </c>
      <c r="B50" s="71" t="s">
        <v>158</v>
      </c>
      <c r="C50" s="71" t="s">
        <v>434</v>
      </c>
      <c r="D50" s="71" t="s">
        <v>476</v>
      </c>
      <c r="E50" s="71" t="s">
        <v>477</v>
      </c>
      <c r="F50" s="72">
        <v>14.5</v>
      </c>
      <c r="G50" s="72">
        <v>257.14999999999998</v>
      </c>
      <c r="H50" s="72">
        <v>40.25</v>
      </c>
      <c r="I50" s="72">
        <v>0</v>
      </c>
      <c r="J50" s="72">
        <v>0</v>
      </c>
      <c r="K50" s="72">
        <v>0</v>
      </c>
      <c r="L50" s="72">
        <v>0</v>
      </c>
      <c r="M50" s="72">
        <v>311.89999999999998</v>
      </c>
      <c r="N50" s="66">
        <f t="shared" si="0"/>
        <v>4.6489259378005778E-2</v>
      </c>
    </row>
    <row r="51" spans="1:14" x14ac:dyDescent="0.2">
      <c r="A51" s="71" t="s">
        <v>516</v>
      </c>
      <c r="B51" s="71" t="s">
        <v>158</v>
      </c>
      <c r="C51" s="71" t="s">
        <v>434</v>
      </c>
      <c r="D51" s="71" t="s">
        <v>478</v>
      </c>
      <c r="E51" s="71" t="s">
        <v>479</v>
      </c>
      <c r="F51" s="72">
        <v>71.5</v>
      </c>
      <c r="G51" s="72">
        <v>184.2</v>
      </c>
      <c r="H51" s="72">
        <v>18</v>
      </c>
      <c r="I51" s="72">
        <v>0</v>
      </c>
      <c r="J51" s="72">
        <v>0</v>
      </c>
      <c r="K51" s="72">
        <v>0</v>
      </c>
      <c r="L51" s="72">
        <v>0</v>
      </c>
      <c r="M51" s="72">
        <v>273.7</v>
      </c>
      <c r="N51" s="66">
        <f t="shared" si="0"/>
        <v>0.26123492875411036</v>
      </c>
    </row>
    <row r="52" spans="1:14" x14ac:dyDescent="0.2">
      <c r="A52" s="71" t="s">
        <v>516</v>
      </c>
      <c r="B52" s="71" t="s">
        <v>158</v>
      </c>
      <c r="C52" s="71" t="s">
        <v>434</v>
      </c>
      <c r="D52" s="71" t="s">
        <v>480</v>
      </c>
      <c r="E52" s="71" t="s">
        <v>481</v>
      </c>
      <c r="F52" s="72">
        <v>44.5</v>
      </c>
      <c r="G52" s="72">
        <v>154.15</v>
      </c>
      <c r="H52" s="72">
        <v>55.25</v>
      </c>
      <c r="I52" s="72">
        <v>24</v>
      </c>
      <c r="J52" s="72">
        <v>0</v>
      </c>
      <c r="K52" s="72">
        <v>18</v>
      </c>
      <c r="L52" s="72">
        <v>0</v>
      </c>
      <c r="M52" s="72">
        <v>295.89999999999998</v>
      </c>
      <c r="N52" s="66">
        <f t="shared" si="0"/>
        <v>0.15038864481243663</v>
      </c>
    </row>
    <row r="53" spans="1:14" x14ac:dyDescent="0.2">
      <c r="A53" s="71" t="s">
        <v>516</v>
      </c>
      <c r="B53" s="71" t="s">
        <v>149</v>
      </c>
      <c r="C53" s="71" t="s">
        <v>482</v>
      </c>
      <c r="D53" s="71" t="s">
        <v>483</v>
      </c>
      <c r="E53" s="71" t="s">
        <v>484</v>
      </c>
      <c r="F53" s="72">
        <v>40.049999999999997</v>
      </c>
      <c r="G53" s="72">
        <v>1110.5899999999999</v>
      </c>
      <c r="H53" s="72">
        <v>24</v>
      </c>
      <c r="I53" s="72">
        <v>0</v>
      </c>
      <c r="J53" s="72">
        <v>0</v>
      </c>
      <c r="K53" s="72">
        <v>0</v>
      </c>
      <c r="L53" s="72">
        <v>0</v>
      </c>
      <c r="M53" s="72">
        <v>1174.6400000000001</v>
      </c>
      <c r="N53" s="66">
        <f t="shared" si="0"/>
        <v>3.4095552679970026E-2</v>
      </c>
    </row>
    <row r="54" spans="1:14" x14ac:dyDescent="0.2">
      <c r="A54" s="71" t="s">
        <v>516</v>
      </c>
      <c r="B54" s="71" t="s">
        <v>155</v>
      </c>
      <c r="C54" s="71" t="s">
        <v>437</v>
      </c>
      <c r="D54" s="71" t="s">
        <v>485</v>
      </c>
      <c r="E54" s="71" t="s">
        <v>486</v>
      </c>
      <c r="F54" s="72">
        <v>8.1</v>
      </c>
      <c r="G54" s="72">
        <v>559</v>
      </c>
      <c r="H54" s="72">
        <v>0</v>
      </c>
      <c r="I54" s="72">
        <v>0</v>
      </c>
      <c r="J54" s="72">
        <v>0</v>
      </c>
      <c r="K54" s="72">
        <v>0</v>
      </c>
      <c r="L54" s="72">
        <v>0</v>
      </c>
      <c r="M54" s="72">
        <v>567.1</v>
      </c>
      <c r="N54" s="66">
        <f t="shared" si="0"/>
        <v>1.4283195203667783E-2</v>
      </c>
    </row>
    <row r="55" spans="1:14" x14ac:dyDescent="0.2">
      <c r="A55" s="71" t="s">
        <v>516</v>
      </c>
      <c r="B55" s="71" t="s">
        <v>151</v>
      </c>
      <c r="C55" s="71" t="s">
        <v>487</v>
      </c>
      <c r="D55" s="71" t="s">
        <v>488</v>
      </c>
      <c r="E55" s="71" t="s">
        <v>489</v>
      </c>
      <c r="F55" s="72">
        <v>10</v>
      </c>
      <c r="G55" s="72">
        <v>218.6</v>
      </c>
      <c r="H55" s="72">
        <v>85.2</v>
      </c>
      <c r="I55" s="72">
        <v>6</v>
      </c>
      <c r="J55" s="72">
        <v>0</v>
      </c>
      <c r="K55" s="72">
        <v>6</v>
      </c>
      <c r="L55" s="72">
        <v>0</v>
      </c>
      <c r="M55" s="72">
        <v>325.8</v>
      </c>
      <c r="N55" s="66">
        <f t="shared" si="0"/>
        <v>3.0693677102516879E-2</v>
      </c>
    </row>
    <row r="56" spans="1:14" x14ac:dyDescent="0.2">
      <c r="A56" s="71" t="s">
        <v>516</v>
      </c>
      <c r="B56" s="71" t="s">
        <v>151</v>
      </c>
      <c r="C56" s="71" t="s">
        <v>487</v>
      </c>
      <c r="D56" s="71" t="s">
        <v>490</v>
      </c>
      <c r="E56" s="71" t="s">
        <v>465</v>
      </c>
      <c r="F56" s="72">
        <v>9</v>
      </c>
      <c r="G56" s="72">
        <v>233.3</v>
      </c>
      <c r="H56" s="72">
        <v>9</v>
      </c>
      <c r="I56" s="72">
        <v>4.5</v>
      </c>
      <c r="J56" s="72">
        <v>0</v>
      </c>
      <c r="K56" s="72">
        <v>4.5</v>
      </c>
      <c r="L56" s="72">
        <v>0</v>
      </c>
      <c r="M56" s="72">
        <v>260.3</v>
      </c>
      <c r="N56" s="66">
        <f t="shared" si="0"/>
        <v>3.4575489819439108E-2</v>
      </c>
    </row>
    <row r="57" spans="1:14" x14ac:dyDescent="0.2">
      <c r="A57" s="71" t="s">
        <v>516</v>
      </c>
      <c r="B57" s="71" t="s">
        <v>151</v>
      </c>
      <c r="C57" s="71" t="s">
        <v>487</v>
      </c>
      <c r="D57" s="71" t="s">
        <v>491</v>
      </c>
      <c r="E57" s="71" t="s">
        <v>492</v>
      </c>
      <c r="F57" s="72">
        <v>43</v>
      </c>
      <c r="G57" s="72">
        <v>354.45</v>
      </c>
      <c r="H57" s="72">
        <v>112</v>
      </c>
      <c r="I57" s="72">
        <v>6</v>
      </c>
      <c r="J57" s="72">
        <v>0</v>
      </c>
      <c r="K57" s="72">
        <v>3</v>
      </c>
      <c r="L57" s="72">
        <v>0</v>
      </c>
      <c r="M57" s="72">
        <v>518.45000000000005</v>
      </c>
      <c r="N57" s="66">
        <f t="shared" si="0"/>
        <v>8.2939531295206856E-2</v>
      </c>
    </row>
    <row r="58" spans="1:14" x14ac:dyDescent="0.2">
      <c r="A58" s="71" t="s">
        <v>516</v>
      </c>
      <c r="B58" s="71" t="s">
        <v>151</v>
      </c>
      <c r="C58" s="71" t="s">
        <v>487</v>
      </c>
      <c r="D58" s="71" t="s">
        <v>493</v>
      </c>
      <c r="E58" s="71" t="s">
        <v>467</v>
      </c>
      <c r="F58" s="72">
        <v>17.100000000000001</v>
      </c>
      <c r="G58" s="72">
        <v>573.4</v>
      </c>
      <c r="H58" s="72">
        <v>13.5</v>
      </c>
      <c r="I58" s="72">
        <v>4.5</v>
      </c>
      <c r="J58" s="72">
        <v>4.5</v>
      </c>
      <c r="K58" s="72">
        <v>4.5</v>
      </c>
      <c r="L58" s="72">
        <v>0</v>
      </c>
      <c r="M58" s="72">
        <v>617.5</v>
      </c>
      <c r="N58" s="66">
        <f t="shared" si="0"/>
        <v>2.7692307692307693E-2</v>
      </c>
    </row>
    <row r="59" spans="1:14" x14ac:dyDescent="0.2">
      <c r="A59" s="71" t="s">
        <v>516</v>
      </c>
      <c r="B59" s="71" t="s">
        <v>151</v>
      </c>
      <c r="C59" s="71" t="s">
        <v>487</v>
      </c>
      <c r="D59" s="71" t="s">
        <v>494</v>
      </c>
      <c r="E59" s="71" t="s">
        <v>471</v>
      </c>
      <c r="F59" s="72">
        <v>23.5</v>
      </c>
      <c r="G59" s="72">
        <v>496.6</v>
      </c>
      <c r="H59" s="72">
        <v>18</v>
      </c>
      <c r="I59" s="72">
        <v>4.5</v>
      </c>
      <c r="J59" s="72">
        <v>0</v>
      </c>
      <c r="K59" s="72">
        <v>4.5</v>
      </c>
      <c r="L59" s="72">
        <v>0</v>
      </c>
      <c r="M59" s="72">
        <v>547.1</v>
      </c>
      <c r="N59" s="66">
        <f t="shared" si="0"/>
        <v>4.2953756168890508E-2</v>
      </c>
    </row>
    <row r="60" spans="1:14" x14ac:dyDescent="0.2">
      <c r="A60" s="71" t="s">
        <v>516</v>
      </c>
      <c r="B60" s="71" t="s">
        <v>152</v>
      </c>
      <c r="C60" s="71" t="s">
        <v>435</v>
      </c>
      <c r="D60" s="71" t="s">
        <v>495</v>
      </c>
      <c r="E60" s="71" t="s">
        <v>469</v>
      </c>
      <c r="F60" s="72">
        <v>257.77</v>
      </c>
      <c r="G60" s="72">
        <v>866.71</v>
      </c>
      <c r="H60" s="72">
        <v>161.02000000000001</v>
      </c>
      <c r="I60" s="72">
        <v>0</v>
      </c>
      <c r="J60" s="72">
        <v>0</v>
      </c>
      <c r="K60" s="72">
        <v>4.5</v>
      </c>
      <c r="L60" s="72">
        <v>0</v>
      </c>
      <c r="M60" s="72">
        <v>1290</v>
      </c>
      <c r="N60" s="66">
        <f t="shared" si="0"/>
        <v>0.19982170542635658</v>
      </c>
    </row>
    <row r="61" spans="1:14" x14ac:dyDescent="0.2">
      <c r="A61" s="71" t="s">
        <v>516</v>
      </c>
      <c r="B61" s="71" t="s">
        <v>159</v>
      </c>
      <c r="C61" s="71" t="s">
        <v>496</v>
      </c>
      <c r="D61" s="71" t="s">
        <v>497</v>
      </c>
      <c r="E61" s="71" t="s">
        <v>463</v>
      </c>
      <c r="F61" s="72">
        <v>37.44</v>
      </c>
      <c r="G61" s="72">
        <v>311.47000000000003</v>
      </c>
      <c r="H61" s="72">
        <v>64.69</v>
      </c>
      <c r="I61" s="72">
        <v>0</v>
      </c>
      <c r="J61" s="72">
        <v>0</v>
      </c>
      <c r="K61" s="72">
        <v>0</v>
      </c>
      <c r="L61" s="72">
        <v>0</v>
      </c>
      <c r="M61" s="72">
        <v>413.6</v>
      </c>
      <c r="N61" s="66">
        <f t="shared" si="0"/>
        <v>9.0522243713733061E-2</v>
      </c>
    </row>
    <row r="62" spans="1:14" x14ac:dyDescent="0.2">
      <c r="A62" s="71" t="s">
        <v>516</v>
      </c>
      <c r="B62" s="71" t="s">
        <v>159</v>
      </c>
      <c r="C62" s="71" t="s">
        <v>496</v>
      </c>
      <c r="D62" s="71" t="s">
        <v>498</v>
      </c>
      <c r="E62" s="71" t="s">
        <v>499</v>
      </c>
      <c r="F62" s="72">
        <v>43</v>
      </c>
      <c r="G62" s="72">
        <v>238.5</v>
      </c>
      <c r="H62" s="72">
        <v>0</v>
      </c>
      <c r="I62" s="72">
        <v>0</v>
      </c>
      <c r="J62" s="72">
        <v>0</v>
      </c>
      <c r="K62" s="72">
        <v>0</v>
      </c>
      <c r="L62" s="72">
        <v>0</v>
      </c>
      <c r="M62" s="72">
        <v>281.5</v>
      </c>
      <c r="N62" s="66">
        <f t="shared" si="0"/>
        <v>0.15275310834813499</v>
      </c>
    </row>
    <row r="63" spans="1:14" x14ac:dyDescent="0.2">
      <c r="A63" s="71" t="s">
        <v>516</v>
      </c>
      <c r="B63" s="71" t="s">
        <v>160</v>
      </c>
      <c r="C63" s="71" t="s">
        <v>432</v>
      </c>
      <c r="D63" s="71" t="s">
        <v>500</v>
      </c>
      <c r="E63" s="71" t="s">
        <v>501</v>
      </c>
      <c r="F63" s="72">
        <v>122.5</v>
      </c>
      <c r="G63" s="72">
        <v>586</v>
      </c>
      <c r="H63" s="72">
        <v>0</v>
      </c>
      <c r="I63" s="72">
        <v>0</v>
      </c>
      <c r="J63" s="72">
        <v>0</v>
      </c>
      <c r="K63" s="72">
        <v>0</v>
      </c>
      <c r="L63" s="72">
        <v>0</v>
      </c>
      <c r="M63" s="72">
        <v>708.5</v>
      </c>
      <c r="N63" s="66">
        <f t="shared" si="0"/>
        <v>0.17290049400141144</v>
      </c>
    </row>
    <row r="64" spans="1:14" x14ac:dyDescent="0.2">
      <c r="A64" s="71" t="s">
        <v>516</v>
      </c>
      <c r="B64" s="71" t="s">
        <v>160</v>
      </c>
      <c r="C64" s="71" t="s">
        <v>432</v>
      </c>
      <c r="D64" s="71" t="s">
        <v>502</v>
      </c>
      <c r="E64" s="71" t="s">
        <v>503</v>
      </c>
      <c r="F64" s="72">
        <v>15</v>
      </c>
      <c r="G64" s="72">
        <v>214</v>
      </c>
      <c r="H64" s="72">
        <v>0</v>
      </c>
      <c r="I64" s="72">
        <v>0</v>
      </c>
      <c r="J64" s="72">
        <v>0</v>
      </c>
      <c r="K64" s="72">
        <v>0</v>
      </c>
      <c r="L64" s="72">
        <v>0</v>
      </c>
      <c r="M64" s="72">
        <v>229</v>
      </c>
      <c r="N64" s="66">
        <f t="shared" si="0"/>
        <v>6.5502183406113537E-2</v>
      </c>
    </row>
    <row r="65" spans="1:14" x14ac:dyDescent="0.2">
      <c r="A65" s="71" t="s">
        <v>516</v>
      </c>
      <c r="B65" s="71" t="s">
        <v>156</v>
      </c>
      <c r="C65" s="71" t="s">
        <v>504</v>
      </c>
      <c r="D65" s="71" t="s">
        <v>505</v>
      </c>
      <c r="E65" s="71" t="s">
        <v>506</v>
      </c>
      <c r="F65" s="72">
        <v>0</v>
      </c>
      <c r="G65" s="72">
        <v>357.75</v>
      </c>
      <c r="H65" s="72">
        <v>0</v>
      </c>
      <c r="I65" s="72">
        <v>0</v>
      </c>
      <c r="J65" s="72">
        <v>0</v>
      </c>
      <c r="K65" s="72">
        <v>0</v>
      </c>
      <c r="L65" s="72">
        <v>0</v>
      </c>
      <c r="M65" s="72">
        <v>357.75</v>
      </c>
      <c r="N65" s="66">
        <f t="shared" si="0"/>
        <v>0</v>
      </c>
    </row>
    <row r="66" spans="1:14" x14ac:dyDescent="0.2">
      <c r="A66" s="71" t="s">
        <v>516</v>
      </c>
      <c r="B66" s="71" t="s">
        <v>150</v>
      </c>
      <c r="C66" s="71" t="s">
        <v>507</v>
      </c>
      <c r="D66" s="71" t="s">
        <v>508</v>
      </c>
      <c r="E66" s="71" t="s">
        <v>509</v>
      </c>
      <c r="F66" s="72">
        <v>78.2</v>
      </c>
      <c r="G66" s="72">
        <v>2261.15</v>
      </c>
      <c r="H66" s="72">
        <v>54.4</v>
      </c>
      <c r="I66" s="72">
        <v>15</v>
      </c>
      <c r="J66" s="72">
        <v>0</v>
      </c>
      <c r="K66" s="72">
        <v>0</v>
      </c>
      <c r="L66" s="72">
        <v>0</v>
      </c>
      <c r="M66" s="72">
        <v>2408.75</v>
      </c>
      <c r="N66" s="66">
        <f t="shared" si="0"/>
        <v>3.2464971458225224E-2</v>
      </c>
    </row>
    <row r="67" spans="1:14" x14ac:dyDescent="0.2">
      <c r="A67" s="71" t="s">
        <v>516</v>
      </c>
      <c r="B67" s="71" t="s">
        <v>157</v>
      </c>
      <c r="C67" s="71" t="s">
        <v>510</v>
      </c>
      <c r="D67" s="71" t="s">
        <v>517</v>
      </c>
      <c r="E67" s="71" t="s">
        <v>518</v>
      </c>
      <c r="F67" s="72">
        <v>0</v>
      </c>
      <c r="G67" s="72">
        <v>85.9</v>
      </c>
      <c r="H67" s="72">
        <v>0</v>
      </c>
      <c r="I67" s="72">
        <v>0</v>
      </c>
      <c r="J67" s="72">
        <v>0</v>
      </c>
      <c r="K67" s="72">
        <v>0</v>
      </c>
      <c r="L67" s="72">
        <v>0</v>
      </c>
      <c r="M67" s="72">
        <v>85.9</v>
      </c>
      <c r="N67" s="66">
        <f t="shared" ref="N67:N130" si="2">F67/M67</f>
        <v>0</v>
      </c>
    </row>
    <row r="68" spans="1:14" x14ac:dyDescent="0.2">
      <c r="A68" s="71" t="s">
        <v>516</v>
      </c>
      <c r="B68" s="71" t="s">
        <v>157</v>
      </c>
      <c r="C68" s="71" t="s">
        <v>510</v>
      </c>
      <c r="D68" s="71" t="s">
        <v>511</v>
      </c>
      <c r="E68" s="71" t="s">
        <v>512</v>
      </c>
      <c r="F68" s="72">
        <v>45.3</v>
      </c>
      <c r="G68" s="72">
        <v>210.5</v>
      </c>
      <c r="H68" s="72">
        <v>0</v>
      </c>
      <c r="I68" s="72">
        <v>0</v>
      </c>
      <c r="J68" s="72">
        <v>0</v>
      </c>
      <c r="K68" s="72">
        <v>0</v>
      </c>
      <c r="L68" s="72">
        <v>0</v>
      </c>
      <c r="M68" s="72">
        <v>255.8</v>
      </c>
      <c r="N68" s="66">
        <f t="shared" si="2"/>
        <v>0.17709147771696637</v>
      </c>
    </row>
    <row r="69" spans="1:14" x14ac:dyDescent="0.2">
      <c r="A69" s="71" t="s">
        <v>516</v>
      </c>
      <c r="B69" s="71" t="s">
        <v>157</v>
      </c>
      <c r="C69" s="71" t="s">
        <v>510</v>
      </c>
      <c r="D69" s="71" t="s">
        <v>513</v>
      </c>
      <c r="E69" s="71" t="s">
        <v>514</v>
      </c>
      <c r="F69" s="72">
        <v>124.45</v>
      </c>
      <c r="G69" s="72">
        <v>911.85</v>
      </c>
      <c r="H69" s="72">
        <v>68.599999999999994</v>
      </c>
      <c r="I69" s="72">
        <v>6</v>
      </c>
      <c r="J69" s="72">
        <v>0</v>
      </c>
      <c r="K69" s="72">
        <v>6</v>
      </c>
      <c r="L69" s="72">
        <v>0</v>
      </c>
      <c r="M69" s="72">
        <v>1116.9000000000001</v>
      </c>
      <c r="N69" s="66">
        <f t="shared" si="2"/>
        <v>0.11142447846718595</v>
      </c>
    </row>
    <row r="70" spans="1:14" x14ac:dyDescent="0.2">
      <c r="A70" s="71" t="s">
        <v>516</v>
      </c>
      <c r="B70" s="71" t="s">
        <v>157</v>
      </c>
      <c r="C70" s="71" t="s">
        <v>510</v>
      </c>
      <c r="D70" s="71" t="s">
        <v>515</v>
      </c>
      <c r="E70" s="71" t="s">
        <v>473</v>
      </c>
      <c r="F70" s="72">
        <v>62.15</v>
      </c>
      <c r="G70" s="72">
        <v>320.45</v>
      </c>
      <c r="H70" s="72">
        <v>0</v>
      </c>
      <c r="I70" s="72">
        <v>0</v>
      </c>
      <c r="J70" s="72">
        <v>0</v>
      </c>
      <c r="K70" s="72">
        <v>0</v>
      </c>
      <c r="L70" s="72">
        <v>0</v>
      </c>
      <c r="M70" s="72">
        <v>382.6</v>
      </c>
      <c r="N70" s="66">
        <f t="shared" si="2"/>
        <v>0.1624411918452692</v>
      </c>
    </row>
    <row r="71" spans="1:14" x14ac:dyDescent="0.2">
      <c r="A71" t="s">
        <v>438</v>
      </c>
      <c r="B71">
        <f>COUNTA(B37:B70)</f>
        <v>34</v>
      </c>
      <c r="F71">
        <f t="shared" ref="F71:M71" si="3">SUM(F37:F70)</f>
        <v>1320.0400000000002</v>
      </c>
      <c r="G71">
        <f t="shared" si="3"/>
        <v>13894.32</v>
      </c>
      <c r="H71">
        <f t="shared" si="3"/>
        <v>893.19</v>
      </c>
      <c r="I71">
        <f t="shared" si="3"/>
        <v>70.5</v>
      </c>
      <c r="J71">
        <f t="shared" si="3"/>
        <v>4.5</v>
      </c>
      <c r="K71">
        <f t="shared" si="3"/>
        <v>51</v>
      </c>
      <c r="L71">
        <f t="shared" si="3"/>
        <v>0</v>
      </c>
      <c r="M71">
        <f t="shared" si="3"/>
        <v>16233.55</v>
      </c>
      <c r="N71" s="66">
        <f t="shared" si="2"/>
        <v>8.1315547123087695E-2</v>
      </c>
    </row>
    <row r="72" spans="1:14" x14ac:dyDescent="0.2">
      <c r="N72" s="66"/>
    </row>
    <row r="73" spans="1:14" x14ac:dyDescent="0.2">
      <c r="A73" s="71" t="s">
        <v>519</v>
      </c>
      <c r="B73" s="71" t="s">
        <v>153</v>
      </c>
      <c r="C73" s="71" t="s">
        <v>449</v>
      </c>
      <c r="D73" s="71" t="s">
        <v>450</v>
      </c>
      <c r="E73" s="71" t="s">
        <v>451</v>
      </c>
      <c r="F73" s="72">
        <v>0</v>
      </c>
      <c r="G73" s="72">
        <v>386.42</v>
      </c>
      <c r="H73" s="72">
        <v>129.43</v>
      </c>
      <c r="I73" s="72">
        <v>6</v>
      </c>
      <c r="J73" s="72">
        <v>0</v>
      </c>
      <c r="K73" s="72">
        <v>0</v>
      </c>
      <c r="L73" s="72">
        <v>0</v>
      </c>
      <c r="M73" s="72">
        <v>521.85</v>
      </c>
      <c r="N73" s="66">
        <f t="shared" si="2"/>
        <v>0</v>
      </c>
    </row>
    <row r="74" spans="1:14" x14ac:dyDescent="0.2">
      <c r="A74" s="71" t="s">
        <v>519</v>
      </c>
      <c r="B74" s="71" t="s">
        <v>153</v>
      </c>
      <c r="C74" s="71" t="s">
        <v>449</v>
      </c>
      <c r="D74" s="71" t="s">
        <v>452</v>
      </c>
      <c r="E74" s="71" t="s">
        <v>453</v>
      </c>
      <c r="F74" s="72">
        <v>7.4</v>
      </c>
      <c r="G74" s="72">
        <v>333.56</v>
      </c>
      <c r="H74" s="72">
        <v>0</v>
      </c>
      <c r="I74" s="72">
        <v>0</v>
      </c>
      <c r="J74" s="72">
        <v>0</v>
      </c>
      <c r="K74" s="72">
        <v>0</v>
      </c>
      <c r="L74" s="72">
        <v>0</v>
      </c>
      <c r="M74" s="72">
        <v>340.96</v>
      </c>
      <c r="N74" s="66">
        <f t="shared" si="2"/>
        <v>2.1703425621773818E-2</v>
      </c>
    </row>
    <row r="75" spans="1:14" x14ac:dyDescent="0.2">
      <c r="A75" s="71" t="s">
        <v>519</v>
      </c>
      <c r="B75" s="71" t="s">
        <v>153</v>
      </c>
      <c r="C75" s="71" t="s">
        <v>449</v>
      </c>
      <c r="D75" s="71" t="s">
        <v>454</v>
      </c>
      <c r="E75" s="71" t="s">
        <v>455</v>
      </c>
      <c r="F75" s="72">
        <v>56.35</v>
      </c>
      <c r="G75" s="72">
        <v>492.22</v>
      </c>
      <c r="H75" s="72">
        <v>24</v>
      </c>
      <c r="I75" s="72">
        <v>0</v>
      </c>
      <c r="J75" s="72">
        <v>0</v>
      </c>
      <c r="K75" s="72">
        <v>0</v>
      </c>
      <c r="L75" s="72">
        <v>0</v>
      </c>
      <c r="M75" s="72">
        <v>572.57000000000005</v>
      </c>
      <c r="N75" s="66">
        <f t="shared" si="2"/>
        <v>9.8415914211362795E-2</v>
      </c>
    </row>
    <row r="76" spans="1:14" x14ac:dyDescent="0.2">
      <c r="A76" s="71" t="s">
        <v>519</v>
      </c>
      <c r="B76" s="71" t="s">
        <v>153</v>
      </c>
      <c r="C76" s="71" t="s">
        <v>449</v>
      </c>
      <c r="D76" s="71" t="s">
        <v>520</v>
      </c>
      <c r="E76" s="71" t="s">
        <v>521</v>
      </c>
      <c r="F76" s="72">
        <v>0</v>
      </c>
      <c r="G76" s="72">
        <v>102</v>
      </c>
      <c r="H76" s="72">
        <v>0</v>
      </c>
      <c r="I76" s="72">
        <v>0</v>
      </c>
      <c r="J76" s="72">
        <v>0</v>
      </c>
      <c r="K76" s="72">
        <v>0</v>
      </c>
      <c r="L76" s="72">
        <v>0</v>
      </c>
      <c r="M76" s="72">
        <v>102</v>
      </c>
      <c r="N76" s="66">
        <f t="shared" si="2"/>
        <v>0</v>
      </c>
    </row>
    <row r="77" spans="1:14" x14ac:dyDescent="0.2">
      <c r="A77" s="71" t="s">
        <v>519</v>
      </c>
      <c r="B77" s="71" t="s">
        <v>153</v>
      </c>
      <c r="C77" s="71" t="s">
        <v>449</v>
      </c>
      <c r="D77" s="71" t="s">
        <v>456</v>
      </c>
      <c r="E77" s="71" t="s">
        <v>457</v>
      </c>
      <c r="F77" s="72">
        <v>14.8</v>
      </c>
      <c r="G77" s="72">
        <v>326.94</v>
      </c>
      <c r="H77" s="72">
        <v>0</v>
      </c>
      <c r="I77" s="72">
        <v>0</v>
      </c>
      <c r="J77" s="72">
        <v>0</v>
      </c>
      <c r="K77" s="72">
        <v>0</v>
      </c>
      <c r="L77" s="72">
        <v>0</v>
      </c>
      <c r="M77" s="72">
        <v>341.74</v>
      </c>
      <c r="N77" s="66">
        <f t="shared" si="2"/>
        <v>4.3307777842804471E-2</v>
      </c>
    </row>
    <row r="78" spans="1:14" x14ac:dyDescent="0.2">
      <c r="A78" s="71" t="s">
        <v>519</v>
      </c>
      <c r="B78" s="71" t="s">
        <v>153</v>
      </c>
      <c r="C78" s="71" t="s">
        <v>449</v>
      </c>
      <c r="D78" s="71" t="s">
        <v>522</v>
      </c>
      <c r="E78" s="71" t="s">
        <v>523</v>
      </c>
      <c r="F78" s="72">
        <v>0</v>
      </c>
      <c r="G78" s="72">
        <v>48</v>
      </c>
      <c r="H78" s="72">
        <v>0</v>
      </c>
      <c r="I78" s="72">
        <v>0</v>
      </c>
      <c r="J78" s="72">
        <v>0</v>
      </c>
      <c r="K78" s="72">
        <v>0</v>
      </c>
      <c r="L78" s="72">
        <v>0</v>
      </c>
      <c r="M78" s="72">
        <v>48</v>
      </c>
      <c r="N78" s="66">
        <f t="shared" si="2"/>
        <v>0</v>
      </c>
    </row>
    <row r="79" spans="1:14" x14ac:dyDescent="0.2">
      <c r="A79" s="71" t="s">
        <v>519</v>
      </c>
      <c r="B79" s="71" t="s">
        <v>154</v>
      </c>
      <c r="C79" s="71" t="s">
        <v>426</v>
      </c>
      <c r="D79" s="71" t="s">
        <v>458</v>
      </c>
      <c r="E79" s="71" t="s">
        <v>459</v>
      </c>
      <c r="F79" s="72">
        <v>10.8</v>
      </c>
      <c r="G79" s="72">
        <v>540.86</v>
      </c>
      <c r="H79" s="72">
        <v>0</v>
      </c>
      <c r="I79" s="72">
        <v>0</v>
      </c>
      <c r="J79" s="72">
        <v>0</v>
      </c>
      <c r="K79" s="72">
        <v>0</v>
      </c>
      <c r="L79" s="72">
        <v>0</v>
      </c>
      <c r="M79" s="72">
        <v>551.66</v>
      </c>
      <c r="N79" s="66">
        <f t="shared" si="2"/>
        <v>1.9577275858318532E-2</v>
      </c>
    </row>
    <row r="80" spans="1:14" x14ac:dyDescent="0.2">
      <c r="A80" s="71" t="s">
        <v>519</v>
      </c>
      <c r="B80" s="71" t="s">
        <v>154</v>
      </c>
      <c r="C80" s="71" t="s">
        <v>426</v>
      </c>
      <c r="D80" s="71" t="s">
        <v>460</v>
      </c>
      <c r="E80" s="71" t="s">
        <v>461</v>
      </c>
      <c r="F80" s="72">
        <v>11.6</v>
      </c>
      <c r="G80" s="72">
        <v>705.1</v>
      </c>
      <c r="H80" s="72">
        <v>0</v>
      </c>
      <c r="I80" s="72">
        <v>0</v>
      </c>
      <c r="J80" s="72">
        <v>0</v>
      </c>
      <c r="K80" s="72">
        <v>0</v>
      </c>
      <c r="L80" s="72">
        <v>0</v>
      </c>
      <c r="M80" s="72">
        <v>716.7</v>
      </c>
      <c r="N80" s="66">
        <f t="shared" si="2"/>
        <v>1.6185293707269427E-2</v>
      </c>
    </row>
    <row r="81" spans="1:14" x14ac:dyDescent="0.2">
      <c r="A81" s="71" t="s">
        <v>519</v>
      </c>
      <c r="B81" s="71" t="s">
        <v>147</v>
      </c>
      <c r="C81" s="71" t="s">
        <v>431</v>
      </c>
      <c r="D81" s="71" t="s">
        <v>462</v>
      </c>
      <c r="E81" s="71" t="s">
        <v>463</v>
      </c>
      <c r="F81" s="72">
        <v>73.599999999999994</v>
      </c>
      <c r="G81" s="72">
        <v>245.6</v>
      </c>
      <c r="H81" s="72">
        <v>6.5</v>
      </c>
      <c r="I81" s="72">
        <v>0</v>
      </c>
      <c r="J81" s="72">
        <v>0</v>
      </c>
      <c r="K81" s="72">
        <v>0</v>
      </c>
      <c r="L81" s="72">
        <v>0</v>
      </c>
      <c r="M81" s="72">
        <v>325.7</v>
      </c>
      <c r="N81" s="66">
        <f t="shared" si="2"/>
        <v>0.22597482345716915</v>
      </c>
    </row>
    <row r="82" spans="1:14" x14ac:dyDescent="0.2">
      <c r="A82" s="71" t="s">
        <v>519</v>
      </c>
      <c r="B82" s="71" t="s">
        <v>147</v>
      </c>
      <c r="C82" s="71" t="s">
        <v>431</v>
      </c>
      <c r="D82" s="71" t="s">
        <v>464</v>
      </c>
      <c r="E82" s="71" t="s">
        <v>465</v>
      </c>
      <c r="F82" s="72">
        <v>37</v>
      </c>
      <c r="G82" s="72">
        <v>288.85000000000002</v>
      </c>
      <c r="H82" s="72">
        <v>9</v>
      </c>
      <c r="I82" s="72">
        <v>0</v>
      </c>
      <c r="J82" s="72">
        <v>0</v>
      </c>
      <c r="K82" s="72">
        <v>0</v>
      </c>
      <c r="L82" s="72">
        <v>0</v>
      </c>
      <c r="M82" s="72">
        <v>334.85</v>
      </c>
      <c r="N82" s="66">
        <f t="shared" si="2"/>
        <v>0.11049723756906077</v>
      </c>
    </row>
    <row r="83" spans="1:14" x14ac:dyDescent="0.2">
      <c r="A83" s="71" t="s">
        <v>519</v>
      </c>
      <c r="B83" s="71" t="s">
        <v>147</v>
      </c>
      <c r="C83" s="71" t="s">
        <v>431</v>
      </c>
      <c r="D83" s="71" t="s">
        <v>466</v>
      </c>
      <c r="E83" s="71" t="s">
        <v>467</v>
      </c>
      <c r="F83" s="72">
        <v>31.5</v>
      </c>
      <c r="G83" s="72">
        <v>415.7</v>
      </c>
      <c r="H83" s="72">
        <v>32</v>
      </c>
      <c r="I83" s="72">
        <v>0</v>
      </c>
      <c r="J83" s="72">
        <v>0</v>
      </c>
      <c r="K83" s="72">
        <v>0</v>
      </c>
      <c r="L83" s="72">
        <v>0</v>
      </c>
      <c r="M83" s="72">
        <v>479.2</v>
      </c>
      <c r="N83" s="66">
        <f t="shared" si="2"/>
        <v>6.5734557595993323E-2</v>
      </c>
    </row>
    <row r="84" spans="1:14" x14ac:dyDescent="0.2">
      <c r="A84" s="71" t="s">
        <v>519</v>
      </c>
      <c r="B84" s="71" t="s">
        <v>147</v>
      </c>
      <c r="C84" s="71" t="s">
        <v>431</v>
      </c>
      <c r="D84" s="71" t="s">
        <v>468</v>
      </c>
      <c r="E84" s="71" t="s">
        <v>469</v>
      </c>
      <c r="F84" s="72">
        <v>31.5</v>
      </c>
      <c r="G84" s="72">
        <v>199.5</v>
      </c>
      <c r="H84" s="72">
        <v>30.75</v>
      </c>
      <c r="I84" s="72">
        <v>0</v>
      </c>
      <c r="J84" s="72">
        <v>0</v>
      </c>
      <c r="K84" s="72">
        <v>0</v>
      </c>
      <c r="L84" s="72">
        <v>0</v>
      </c>
      <c r="M84" s="72">
        <v>271.5</v>
      </c>
      <c r="N84" s="66">
        <f t="shared" si="2"/>
        <v>0.11602209944751381</v>
      </c>
    </row>
    <row r="85" spans="1:14" x14ac:dyDescent="0.2">
      <c r="A85" s="71" t="s">
        <v>519</v>
      </c>
      <c r="B85" s="71" t="s">
        <v>147</v>
      </c>
      <c r="C85" s="71" t="s">
        <v>431</v>
      </c>
      <c r="D85" s="71" t="s">
        <v>470</v>
      </c>
      <c r="E85" s="71" t="s">
        <v>471</v>
      </c>
      <c r="F85" s="72">
        <v>28.5</v>
      </c>
      <c r="G85" s="72">
        <v>413.2</v>
      </c>
      <c r="H85" s="72">
        <v>15</v>
      </c>
      <c r="I85" s="72">
        <v>0</v>
      </c>
      <c r="J85" s="72">
        <v>0</v>
      </c>
      <c r="K85" s="72">
        <v>0</v>
      </c>
      <c r="L85" s="72">
        <v>0</v>
      </c>
      <c r="M85" s="72">
        <v>456.7</v>
      </c>
      <c r="N85" s="66">
        <f t="shared" si="2"/>
        <v>6.2404204072695424E-2</v>
      </c>
    </row>
    <row r="86" spans="1:14" x14ac:dyDescent="0.2">
      <c r="A86" s="71" t="s">
        <v>519</v>
      </c>
      <c r="B86" s="71" t="s">
        <v>147</v>
      </c>
      <c r="C86" s="71" t="s">
        <v>431</v>
      </c>
      <c r="D86" s="71" t="s">
        <v>472</v>
      </c>
      <c r="E86" s="71" t="s">
        <v>473</v>
      </c>
      <c r="F86" s="72">
        <v>4.1500000000000004</v>
      </c>
      <c r="G86" s="72">
        <v>191.6</v>
      </c>
      <c r="H86" s="72">
        <v>4.5</v>
      </c>
      <c r="I86" s="72">
        <v>0</v>
      </c>
      <c r="J86" s="72">
        <v>0</v>
      </c>
      <c r="K86" s="72">
        <v>0</v>
      </c>
      <c r="L86" s="72">
        <v>0</v>
      </c>
      <c r="M86" s="72">
        <v>200.25</v>
      </c>
      <c r="N86" s="66">
        <f t="shared" si="2"/>
        <v>2.0724094881398255E-2</v>
      </c>
    </row>
    <row r="87" spans="1:14" x14ac:dyDescent="0.2">
      <c r="A87" s="71" t="s">
        <v>519</v>
      </c>
      <c r="B87" s="71" t="s">
        <v>158</v>
      </c>
      <c r="C87" s="71" t="s">
        <v>434</v>
      </c>
      <c r="D87" s="71" t="s">
        <v>474</v>
      </c>
      <c r="E87" s="71" t="s">
        <v>475</v>
      </c>
      <c r="F87" s="72">
        <v>18.100000000000001</v>
      </c>
      <c r="G87" s="72">
        <v>248.95</v>
      </c>
      <c r="H87" s="72">
        <v>52.85</v>
      </c>
      <c r="I87" s="72">
        <v>0</v>
      </c>
      <c r="J87" s="72">
        <v>0</v>
      </c>
      <c r="K87" s="72">
        <v>0</v>
      </c>
      <c r="L87" s="72">
        <v>0</v>
      </c>
      <c r="M87" s="72">
        <v>319.89999999999998</v>
      </c>
      <c r="N87" s="66">
        <f t="shared" si="2"/>
        <v>5.6580181306658338E-2</v>
      </c>
    </row>
    <row r="88" spans="1:14" x14ac:dyDescent="0.2">
      <c r="A88" s="71" t="s">
        <v>519</v>
      </c>
      <c r="B88" s="71" t="s">
        <v>158</v>
      </c>
      <c r="C88" s="71" t="s">
        <v>434</v>
      </c>
      <c r="D88" s="71" t="s">
        <v>476</v>
      </c>
      <c r="E88" s="71" t="s">
        <v>477</v>
      </c>
      <c r="F88" s="72">
        <v>26.25</v>
      </c>
      <c r="G88" s="72">
        <v>346.15</v>
      </c>
      <c r="H88" s="72">
        <v>36</v>
      </c>
      <c r="I88" s="72">
        <v>0</v>
      </c>
      <c r="J88" s="72">
        <v>0</v>
      </c>
      <c r="K88" s="72">
        <v>0</v>
      </c>
      <c r="L88" s="72">
        <v>0</v>
      </c>
      <c r="M88" s="72">
        <v>408.4</v>
      </c>
      <c r="N88" s="66">
        <f t="shared" si="2"/>
        <v>6.4275220372184139E-2</v>
      </c>
    </row>
    <row r="89" spans="1:14" x14ac:dyDescent="0.2">
      <c r="A89" s="71" t="s">
        <v>519</v>
      </c>
      <c r="B89" s="71" t="s">
        <v>158</v>
      </c>
      <c r="C89" s="71" t="s">
        <v>434</v>
      </c>
      <c r="D89" s="71" t="s">
        <v>478</v>
      </c>
      <c r="E89" s="71" t="s">
        <v>479</v>
      </c>
      <c r="F89" s="72">
        <v>86.11</v>
      </c>
      <c r="G89" s="72">
        <v>258.79000000000002</v>
      </c>
      <c r="H89" s="72">
        <v>18</v>
      </c>
      <c r="I89" s="72">
        <v>0</v>
      </c>
      <c r="J89" s="72">
        <v>0</v>
      </c>
      <c r="K89" s="72">
        <v>4.5</v>
      </c>
      <c r="L89" s="72">
        <v>0</v>
      </c>
      <c r="M89" s="72">
        <v>376.4</v>
      </c>
      <c r="N89" s="66">
        <f t="shared" si="2"/>
        <v>0.22877258235919237</v>
      </c>
    </row>
    <row r="90" spans="1:14" x14ac:dyDescent="0.2">
      <c r="A90" s="71" t="s">
        <v>519</v>
      </c>
      <c r="B90" s="71" t="s">
        <v>158</v>
      </c>
      <c r="C90" s="71" t="s">
        <v>434</v>
      </c>
      <c r="D90" s="71" t="s">
        <v>480</v>
      </c>
      <c r="E90" s="71" t="s">
        <v>481</v>
      </c>
      <c r="F90" s="72">
        <v>13.29</v>
      </c>
      <c r="G90" s="72">
        <v>221.06</v>
      </c>
      <c r="H90" s="72">
        <v>79.5</v>
      </c>
      <c r="I90" s="72">
        <v>30</v>
      </c>
      <c r="J90" s="72">
        <v>0</v>
      </c>
      <c r="K90" s="72">
        <v>23</v>
      </c>
      <c r="L90" s="72">
        <v>0</v>
      </c>
      <c r="M90" s="72">
        <v>366.85</v>
      </c>
      <c r="N90" s="66">
        <f t="shared" si="2"/>
        <v>3.6227340875017035E-2</v>
      </c>
    </row>
    <row r="91" spans="1:14" x14ac:dyDescent="0.2">
      <c r="A91" s="71" t="s">
        <v>519</v>
      </c>
      <c r="B91" s="71" t="s">
        <v>149</v>
      </c>
      <c r="C91" s="71" t="s">
        <v>482</v>
      </c>
      <c r="D91" s="71" t="s">
        <v>483</v>
      </c>
      <c r="E91" s="71" t="s">
        <v>484</v>
      </c>
      <c r="F91" s="72">
        <v>42.93</v>
      </c>
      <c r="G91" s="72">
        <v>1362.97</v>
      </c>
      <c r="H91" s="72">
        <v>24</v>
      </c>
      <c r="I91" s="72">
        <v>0</v>
      </c>
      <c r="J91" s="72">
        <v>0</v>
      </c>
      <c r="K91" s="72">
        <v>0</v>
      </c>
      <c r="L91" s="72">
        <v>0</v>
      </c>
      <c r="M91" s="72">
        <v>1429.9</v>
      </c>
      <c r="N91" s="66">
        <f t="shared" si="2"/>
        <v>3.0023078536960623E-2</v>
      </c>
    </row>
    <row r="92" spans="1:14" x14ac:dyDescent="0.2">
      <c r="A92" s="71" t="s">
        <v>519</v>
      </c>
      <c r="B92" s="71" t="s">
        <v>155</v>
      </c>
      <c r="C92" s="71" t="s">
        <v>437</v>
      </c>
      <c r="D92" s="71" t="s">
        <v>485</v>
      </c>
      <c r="E92" s="71" t="s">
        <v>486</v>
      </c>
      <c r="F92" s="72">
        <v>16.8</v>
      </c>
      <c r="G92" s="72">
        <v>726.6</v>
      </c>
      <c r="H92" s="72">
        <v>18</v>
      </c>
      <c r="I92" s="72">
        <v>4.5</v>
      </c>
      <c r="J92" s="72">
        <v>0</v>
      </c>
      <c r="K92" s="72">
        <v>4.5</v>
      </c>
      <c r="L92" s="72">
        <v>0</v>
      </c>
      <c r="M92" s="72">
        <v>770.4</v>
      </c>
      <c r="N92" s="66">
        <f t="shared" si="2"/>
        <v>2.180685358255452E-2</v>
      </c>
    </row>
    <row r="93" spans="1:14" x14ac:dyDescent="0.2">
      <c r="A93" s="71" t="s">
        <v>519</v>
      </c>
      <c r="B93" s="71" t="s">
        <v>151</v>
      </c>
      <c r="C93" s="71" t="s">
        <v>487</v>
      </c>
      <c r="D93" s="71" t="s">
        <v>488</v>
      </c>
      <c r="E93" s="71" t="s">
        <v>489</v>
      </c>
      <c r="F93" s="72">
        <v>19.23</v>
      </c>
      <c r="G93" s="72">
        <v>363.77</v>
      </c>
      <c r="H93" s="72">
        <v>145.6</v>
      </c>
      <c r="I93" s="72">
        <v>6</v>
      </c>
      <c r="J93" s="72">
        <v>0</v>
      </c>
      <c r="K93" s="72">
        <v>6</v>
      </c>
      <c r="L93" s="72">
        <v>0</v>
      </c>
      <c r="M93" s="72">
        <v>540.6</v>
      </c>
      <c r="N93" s="66">
        <f t="shared" si="2"/>
        <v>3.5571587125416207E-2</v>
      </c>
    </row>
    <row r="94" spans="1:14" x14ac:dyDescent="0.2">
      <c r="A94" s="71" t="s">
        <v>519</v>
      </c>
      <c r="B94" s="71" t="s">
        <v>151</v>
      </c>
      <c r="C94" s="71" t="s">
        <v>487</v>
      </c>
      <c r="D94" s="71" t="s">
        <v>490</v>
      </c>
      <c r="E94" s="71" t="s">
        <v>465</v>
      </c>
      <c r="F94" s="72">
        <v>9</v>
      </c>
      <c r="G94" s="72">
        <v>476.05</v>
      </c>
      <c r="H94" s="72">
        <v>9</v>
      </c>
      <c r="I94" s="72">
        <v>4.5</v>
      </c>
      <c r="J94" s="72">
        <v>0</v>
      </c>
      <c r="K94" s="72">
        <v>9</v>
      </c>
      <c r="L94" s="72">
        <v>0</v>
      </c>
      <c r="M94" s="72">
        <v>507.55</v>
      </c>
      <c r="N94" s="66">
        <f t="shared" si="2"/>
        <v>1.7732243128755786E-2</v>
      </c>
    </row>
    <row r="95" spans="1:14" x14ac:dyDescent="0.2">
      <c r="A95" s="71" t="s">
        <v>519</v>
      </c>
      <c r="B95" s="71" t="s">
        <v>151</v>
      </c>
      <c r="C95" s="71" t="s">
        <v>487</v>
      </c>
      <c r="D95" s="71" t="s">
        <v>491</v>
      </c>
      <c r="E95" s="71" t="s">
        <v>492</v>
      </c>
      <c r="F95" s="72">
        <v>29.25</v>
      </c>
      <c r="G95" s="72">
        <v>720.15</v>
      </c>
      <c r="H95" s="72">
        <v>152.19999999999999</v>
      </c>
      <c r="I95" s="72">
        <v>6</v>
      </c>
      <c r="J95" s="72">
        <v>0</v>
      </c>
      <c r="K95" s="72">
        <v>6</v>
      </c>
      <c r="L95" s="72">
        <v>0</v>
      </c>
      <c r="M95" s="72">
        <v>913.6</v>
      </c>
      <c r="N95" s="66">
        <f t="shared" si="2"/>
        <v>3.2016199649737301E-2</v>
      </c>
    </row>
    <row r="96" spans="1:14" x14ac:dyDescent="0.2">
      <c r="A96" s="71" t="s">
        <v>519</v>
      </c>
      <c r="B96" s="71" t="s">
        <v>151</v>
      </c>
      <c r="C96" s="71" t="s">
        <v>487</v>
      </c>
      <c r="D96" s="71" t="s">
        <v>493</v>
      </c>
      <c r="E96" s="71" t="s">
        <v>467</v>
      </c>
      <c r="F96" s="72">
        <v>17.100000000000001</v>
      </c>
      <c r="G96" s="72">
        <v>888.5</v>
      </c>
      <c r="H96" s="72">
        <v>13.5</v>
      </c>
      <c r="I96" s="72">
        <v>4.5</v>
      </c>
      <c r="J96" s="72">
        <v>4.5</v>
      </c>
      <c r="K96" s="72">
        <v>4.5</v>
      </c>
      <c r="L96" s="72">
        <v>0</v>
      </c>
      <c r="M96" s="72">
        <v>932.6</v>
      </c>
      <c r="N96" s="66">
        <f t="shared" si="2"/>
        <v>1.833583529916363E-2</v>
      </c>
    </row>
    <row r="97" spans="1:14" x14ac:dyDescent="0.2">
      <c r="A97" s="71" t="s">
        <v>519</v>
      </c>
      <c r="B97" s="71" t="s">
        <v>151</v>
      </c>
      <c r="C97" s="71" t="s">
        <v>487</v>
      </c>
      <c r="D97" s="71" t="s">
        <v>494</v>
      </c>
      <c r="E97" s="71" t="s">
        <v>471</v>
      </c>
      <c r="F97" s="72">
        <v>9</v>
      </c>
      <c r="G97" s="72">
        <v>863.55</v>
      </c>
      <c r="H97" s="72">
        <v>18</v>
      </c>
      <c r="I97" s="72">
        <v>4.5</v>
      </c>
      <c r="J97" s="72">
        <v>0</v>
      </c>
      <c r="K97" s="72">
        <v>4.5</v>
      </c>
      <c r="L97" s="72">
        <v>0</v>
      </c>
      <c r="M97" s="72">
        <v>899.55</v>
      </c>
      <c r="N97" s="66">
        <f t="shared" si="2"/>
        <v>1.0005002501250625E-2</v>
      </c>
    </row>
    <row r="98" spans="1:14" x14ac:dyDescent="0.2">
      <c r="A98" s="71" t="s">
        <v>519</v>
      </c>
      <c r="B98" s="71" t="s">
        <v>152</v>
      </c>
      <c r="C98" s="71" t="s">
        <v>435</v>
      </c>
      <c r="D98" s="71" t="s">
        <v>495</v>
      </c>
      <c r="E98" s="71" t="s">
        <v>469</v>
      </c>
      <c r="F98" s="72">
        <v>293.63</v>
      </c>
      <c r="G98" s="72">
        <v>1142.8699999999999</v>
      </c>
      <c r="H98" s="72">
        <v>213</v>
      </c>
      <c r="I98" s="72">
        <v>0</v>
      </c>
      <c r="J98" s="72">
        <v>0</v>
      </c>
      <c r="K98" s="72">
        <v>4.5</v>
      </c>
      <c r="L98" s="72">
        <v>0</v>
      </c>
      <c r="M98" s="72">
        <v>1672</v>
      </c>
      <c r="N98" s="66">
        <f t="shared" si="2"/>
        <v>0.17561602870813398</v>
      </c>
    </row>
    <row r="99" spans="1:14" x14ac:dyDescent="0.2">
      <c r="A99" s="71" t="s">
        <v>519</v>
      </c>
      <c r="B99" s="71" t="s">
        <v>159</v>
      </c>
      <c r="C99" s="71" t="s">
        <v>496</v>
      </c>
      <c r="D99" s="71" t="s">
        <v>497</v>
      </c>
      <c r="E99" s="71" t="s">
        <v>463</v>
      </c>
      <c r="F99" s="72">
        <v>11.12</v>
      </c>
      <c r="G99" s="72">
        <v>496.94</v>
      </c>
      <c r="H99" s="72">
        <v>92.06</v>
      </c>
      <c r="I99" s="72">
        <v>0</v>
      </c>
      <c r="J99" s="72">
        <v>0</v>
      </c>
      <c r="K99" s="72">
        <v>4.5</v>
      </c>
      <c r="L99" s="72">
        <v>0</v>
      </c>
      <c r="M99" s="72">
        <v>604.62</v>
      </c>
      <c r="N99" s="66">
        <f t="shared" si="2"/>
        <v>1.839171711157421E-2</v>
      </c>
    </row>
    <row r="100" spans="1:14" x14ac:dyDescent="0.2">
      <c r="A100" s="71" t="s">
        <v>519</v>
      </c>
      <c r="B100" s="71" t="s">
        <v>159</v>
      </c>
      <c r="C100" s="71" t="s">
        <v>496</v>
      </c>
      <c r="D100" s="71" t="s">
        <v>498</v>
      </c>
      <c r="E100" s="71" t="s">
        <v>499</v>
      </c>
      <c r="F100" s="72">
        <v>25.3</v>
      </c>
      <c r="G100" s="72">
        <v>357.6</v>
      </c>
      <c r="H100" s="72">
        <v>9</v>
      </c>
      <c r="I100" s="72">
        <v>0</v>
      </c>
      <c r="J100" s="72">
        <v>0</v>
      </c>
      <c r="K100" s="72">
        <v>0</v>
      </c>
      <c r="L100" s="72">
        <v>0</v>
      </c>
      <c r="M100" s="72">
        <v>394.9</v>
      </c>
      <c r="N100" s="66">
        <f t="shared" si="2"/>
        <v>6.4066852367688026E-2</v>
      </c>
    </row>
    <row r="101" spans="1:14" x14ac:dyDescent="0.2">
      <c r="A101" s="71" t="s">
        <v>519</v>
      </c>
      <c r="B101" s="71" t="s">
        <v>160</v>
      </c>
      <c r="C101" s="71" t="s">
        <v>432</v>
      </c>
      <c r="D101" s="71" t="s">
        <v>500</v>
      </c>
      <c r="E101" s="71" t="s">
        <v>501</v>
      </c>
      <c r="F101" s="72">
        <v>118.71</v>
      </c>
      <c r="G101" s="72">
        <v>1141.29</v>
      </c>
      <c r="H101" s="72">
        <v>13.5</v>
      </c>
      <c r="I101" s="72">
        <v>0</v>
      </c>
      <c r="J101" s="72">
        <v>0</v>
      </c>
      <c r="K101" s="72">
        <v>0</v>
      </c>
      <c r="L101" s="72">
        <v>0</v>
      </c>
      <c r="M101" s="72">
        <v>1273.5</v>
      </c>
      <c r="N101" s="66">
        <f t="shared" si="2"/>
        <v>9.3215547703180204E-2</v>
      </c>
    </row>
    <row r="102" spans="1:14" x14ac:dyDescent="0.2">
      <c r="A102" s="71" t="s">
        <v>519</v>
      </c>
      <c r="B102" s="71" t="s">
        <v>160</v>
      </c>
      <c r="C102" s="71" t="s">
        <v>432</v>
      </c>
      <c r="D102" s="71" t="s">
        <v>502</v>
      </c>
      <c r="E102" s="71" t="s">
        <v>503</v>
      </c>
      <c r="F102" s="72">
        <v>127</v>
      </c>
      <c r="G102" s="72">
        <v>282</v>
      </c>
      <c r="H102" s="72">
        <v>6</v>
      </c>
      <c r="I102" s="72">
        <v>0</v>
      </c>
      <c r="J102" s="72">
        <v>0</v>
      </c>
      <c r="K102" s="72">
        <v>0</v>
      </c>
      <c r="L102" s="72">
        <v>0</v>
      </c>
      <c r="M102" s="72">
        <v>415</v>
      </c>
      <c r="N102" s="66">
        <f t="shared" si="2"/>
        <v>0.30602409638554218</v>
      </c>
    </row>
    <row r="103" spans="1:14" x14ac:dyDescent="0.2">
      <c r="A103" s="71" t="s">
        <v>519</v>
      </c>
      <c r="B103" s="71" t="s">
        <v>156</v>
      </c>
      <c r="C103" s="71" t="s">
        <v>504</v>
      </c>
      <c r="D103" s="71" t="s">
        <v>505</v>
      </c>
      <c r="E103" s="71" t="s">
        <v>506</v>
      </c>
      <c r="F103" s="72">
        <v>0</v>
      </c>
      <c r="G103" s="72">
        <v>495</v>
      </c>
      <c r="H103" s="72">
        <v>0</v>
      </c>
      <c r="I103" s="72">
        <v>0</v>
      </c>
      <c r="J103" s="72">
        <v>0</v>
      </c>
      <c r="K103" s="72">
        <v>0</v>
      </c>
      <c r="L103" s="72">
        <v>0</v>
      </c>
      <c r="M103" s="72">
        <v>495</v>
      </c>
      <c r="N103" s="66">
        <f t="shared" si="2"/>
        <v>0</v>
      </c>
    </row>
    <row r="104" spans="1:14" x14ac:dyDescent="0.2">
      <c r="A104" s="71" t="s">
        <v>519</v>
      </c>
      <c r="B104" s="71" t="s">
        <v>150</v>
      </c>
      <c r="C104" s="71" t="s">
        <v>507</v>
      </c>
      <c r="D104" s="71" t="s">
        <v>508</v>
      </c>
      <c r="E104" s="71" t="s">
        <v>509</v>
      </c>
      <c r="F104" s="72">
        <v>127.4</v>
      </c>
      <c r="G104" s="72">
        <v>2099.9</v>
      </c>
      <c r="H104" s="72">
        <v>45</v>
      </c>
      <c r="I104" s="72">
        <v>12</v>
      </c>
      <c r="J104" s="72">
        <v>0</v>
      </c>
      <c r="K104" s="72">
        <v>0</v>
      </c>
      <c r="L104" s="72">
        <v>0</v>
      </c>
      <c r="M104" s="72">
        <v>2284.3000000000002</v>
      </c>
      <c r="N104" s="66">
        <f t="shared" si="2"/>
        <v>5.5772008930525759E-2</v>
      </c>
    </row>
    <row r="105" spans="1:14" x14ac:dyDescent="0.2">
      <c r="A105" s="71" t="s">
        <v>519</v>
      </c>
      <c r="B105" s="71" t="s">
        <v>157</v>
      </c>
      <c r="C105" s="71" t="s">
        <v>510</v>
      </c>
      <c r="D105" s="71" t="s">
        <v>524</v>
      </c>
      <c r="E105" s="71" t="s">
        <v>525</v>
      </c>
      <c r="F105" s="72">
        <v>5.4</v>
      </c>
      <c r="G105" s="72">
        <v>68.58</v>
      </c>
      <c r="H105" s="72">
        <v>0</v>
      </c>
      <c r="I105" s="72">
        <v>0</v>
      </c>
      <c r="J105" s="72">
        <v>0</v>
      </c>
      <c r="K105" s="72">
        <v>0</v>
      </c>
      <c r="L105" s="72">
        <v>0</v>
      </c>
      <c r="M105" s="72">
        <v>74.72</v>
      </c>
      <c r="N105" s="66">
        <f t="shared" si="2"/>
        <v>7.2269807280513923E-2</v>
      </c>
    </row>
    <row r="106" spans="1:14" x14ac:dyDescent="0.2">
      <c r="A106" s="71" t="s">
        <v>519</v>
      </c>
      <c r="B106" s="71" t="s">
        <v>157</v>
      </c>
      <c r="C106" s="71" t="s">
        <v>510</v>
      </c>
      <c r="D106" s="71" t="s">
        <v>517</v>
      </c>
      <c r="E106" s="71" t="s">
        <v>518</v>
      </c>
      <c r="F106" s="72">
        <v>6</v>
      </c>
      <c r="G106" s="72">
        <v>168.3</v>
      </c>
      <c r="H106" s="72">
        <v>7.5</v>
      </c>
      <c r="I106" s="72">
        <v>6</v>
      </c>
      <c r="J106" s="72">
        <v>0</v>
      </c>
      <c r="K106" s="72">
        <v>6</v>
      </c>
      <c r="L106" s="72">
        <v>0</v>
      </c>
      <c r="M106" s="72">
        <v>193.8</v>
      </c>
      <c r="N106" s="66">
        <f t="shared" si="2"/>
        <v>3.0959752321981421E-2</v>
      </c>
    </row>
    <row r="107" spans="1:14" x14ac:dyDescent="0.2">
      <c r="A107" s="71" t="s">
        <v>519</v>
      </c>
      <c r="B107" s="71" t="s">
        <v>157</v>
      </c>
      <c r="C107" s="71" t="s">
        <v>510</v>
      </c>
      <c r="D107" s="71" t="s">
        <v>511</v>
      </c>
      <c r="E107" s="71" t="s">
        <v>512</v>
      </c>
      <c r="F107" s="72">
        <v>50.35</v>
      </c>
      <c r="G107" s="72">
        <v>271.75</v>
      </c>
      <c r="H107" s="72">
        <v>7.5</v>
      </c>
      <c r="I107" s="72">
        <v>4.5</v>
      </c>
      <c r="J107" s="72">
        <v>0</v>
      </c>
      <c r="K107" s="72">
        <v>4.5</v>
      </c>
      <c r="L107" s="72">
        <v>0</v>
      </c>
      <c r="M107" s="72">
        <v>338.6</v>
      </c>
      <c r="N107" s="66">
        <f t="shared" si="2"/>
        <v>0.14870053160070879</v>
      </c>
    </row>
    <row r="108" spans="1:14" x14ac:dyDescent="0.2">
      <c r="A108" s="71" t="s">
        <v>519</v>
      </c>
      <c r="B108" s="71" t="s">
        <v>157</v>
      </c>
      <c r="C108" s="71" t="s">
        <v>510</v>
      </c>
      <c r="D108" s="71" t="s">
        <v>513</v>
      </c>
      <c r="E108" s="71" t="s">
        <v>514</v>
      </c>
      <c r="F108" s="72">
        <v>126.5</v>
      </c>
      <c r="G108" s="72">
        <v>1186.7</v>
      </c>
      <c r="H108" s="72">
        <v>104.1</v>
      </c>
      <c r="I108" s="72">
        <v>7.2</v>
      </c>
      <c r="J108" s="72">
        <v>0</v>
      </c>
      <c r="K108" s="72">
        <v>12.9</v>
      </c>
      <c r="L108" s="72">
        <v>0</v>
      </c>
      <c r="M108" s="72">
        <v>1437.4</v>
      </c>
      <c r="N108" s="66">
        <f t="shared" si="2"/>
        <v>8.800612216502017E-2</v>
      </c>
    </row>
    <row r="109" spans="1:14" x14ac:dyDescent="0.2">
      <c r="A109" s="71" t="s">
        <v>519</v>
      </c>
      <c r="B109" s="71" t="s">
        <v>157</v>
      </c>
      <c r="C109" s="71" t="s">
        <v>510</v>
      </c>
      <c r="D109" s="71" t="s">
        <v>515</v>
      </c>
      <c r="E109" s="71" t="s">
        <v>473</v>
      </c>
      <c r="F109" s="72">
        <v>33.049999999999997</v>
      </c>
      <c r="G109" s="72">
        <v>366.95</v>
      </c>
      <c r="H109" s="72">
        <v>7.5</v>
      </c>
      <c r="I109" s="72">
        <v>4.5</v>
      </c>
      <c r="J109" s="72">
        <v>0</v>
      </c>
      <c r="K109" s="72">
        <v>4.5</v>
      </c>
      <c r="L109" s="72">
        <v>0</v>
      </c>
      <c r="M109" s="72">
        <v>416.5</v>
      </c>
      <c r="N109" s="66">
        <f t="shared" si="2"/>
        <v>7.9351740696278511E-2</v>
      </c>
    </row>
    <row r="110" spans="1:14" x14ac:dyDescent="0.2">
      <c r="A110" t="s">
        <v>438</v>
      </c>
      <c r="B110">
        <f>COUNTA(B73:B109)</f>
        <v>37</v>
      </c>
      <c r="F110">
        <f t="shared" ref="F110:M110" si="4">SUM(F73:F109)</f>
        <v>1518.72</v>
      </c>
      <c r="G110">
        <f t="shared" si="4"/>
        <v>19243.970000000005</v>
      </c>
      <c r="H110">
        <f t="shared" si="4"/>
        <v>1322.9899999999998</v>
      </c>
      <c r="I110">
        <f t="shared" si="4"/>
        <v>100.2</v>
      </c>
      <c r="J110">
        <f t="shared" si="4"/>
        <v>4.5</v>
      </c>
      <c r="K110">
        <f t="shared" si="4"/>
        <v>98.9</v>
      </c>
      <c r="L110">
        <f t="shared" si="4"/>
        <v>0</v>
      </c>
      <c r="M110">
        <f t="shared" si="4"/>
        <v>22329.769999999997</v>
      </c>
      <c r="N110" s="66">
        <f t="shared" si="2"/>
        <v>6.8013239724367971E-2</v>
      </c>
    </row>
    <row r="111" spans="1:14" x14ac:dyDescent="0.2">
      <c r="A111" s="73"/>
      <c r="B111" s="74"/>
      <c r="C111" s="74"/>
      <c r="D111" s="73"/>
      <c r="E111" s="74"/>
      <c r="F111" s="73"/>
      <c r="G111" s="73"/>
      <c r="H111" s="73"/>
      <c r="I111" s="73"/>
      <c r="J111" s="73"/>
      <c r="K111" s="73"/>
      <c r="L111" s="73"/>
      <c r="M111" s="73"/>
      <c r="N111" s="66"/>
    </row>
    <row r="112" spans="1:14" x14ac:dyDescent="0.2">
      <c r="A112" s="71" t="s">
        <v>526</v>
      </c>
      <c r="B112" s="71" t="s">
        <v>153</v>
      </c>
      <c r="C112" s="71" t="s">
        <v>449</v>
      </c>
      <c r="D112" s="71" t="s">
        <v>450</v>
      </c>
      <c r="E112" s="71" t="s">
        <v>451</v>
      </c>
      <c r="F112" s="72">
        <v>0</v>
      </c>
      <c r="G112" s="72">
        <v>447.22</v>
      </c>
      <c r="H112" s="72">
        <v>167.33</v>
      </c>
      <c r="I112" s="72">
        <v>6</v>
      </c>
      <c r="J112" s="72">
        <v>0</v>
      </c>
      <c r="K112" s="72">
        <v>0</v>
      </c>
      <c r="L112" s="72">
        <v>0</v>
      </c>
      <c r="M112" s="72">
        <v>620.54999999999995</v>
      </c>
      <c r="N112" s="66">
        <f t="shared" si="2"/>
        <v>0</v>
      </c>
    </row>
    <row r="113" spans="1:14" x14ac:dyDescent="0.2">
      <c r="A113" s="71" t="s">
        <v>526</v>
      </c>
      <c r="B113" s="71" t="s">
        <v>153</v>
      </c>
      <c r="C113" s="71" t="s">
        <v>449</v>
      </c>
      <c r="D113" s="71" t="s">
        <v>452</v>
      </c>
      <c r="E113" s="71" t="s">
        <v>453</v>
      </c>
      <c r="F113" s="72">
        <v>5.8</v>
      </c>
      <c r="G113" s="72">
        <v>406.59</v>
      </c>
      <c r="H113" s="72">
        <v>6</v>
      </c>
      <c r="I113" s="72">
        <v>0</v>
      </c>
      <c r="J113" s="72">
        <v>0</v>
      </c>
      <c r="K113" s="72">
        <v>0</v>
      </c>
      <c r="L113" s="72">
        <v>0</v>
      </c>
      <c r="M113" s="72">
        <v>418.39</v>
      </c>
      <c r="N113" s="66">
        <f t="shared" si="2"/>
        <v>1.3862664021606635E-2</v>
      </c>
    </row>
    <row r="114" spans="1:14" x14ac:dyDescent="0.2">
      <c r="A114" s="71" t="s">
        <v>526</v>
      </c>
      <c r="B114" s="71" t="s">
        <v>153</v>
      </c>
      <c r="C114" s="71" t="s">
        <v>449</v>
      </c>
      <c r="D114" s="71" t="s">
        <v>454</v>
      </c>
      <c r="E114" s="71" t="s">
        <v>455</v>
      </c>
      <c r="F114" s="72">
        <v>41.71</v>
      </c>
      <c r="G114" s="72">
        <v>697.43</v>
      </c>
      <c r="H114" s="72">
        <v>18</v>
      </c>
      <c r="I114" s="72">
        <v>6</v>
      </c>
      <c r="J114" s="72">
        <v>0</v>
      </c>
      <c r="K114" s="72">
        <v>0</v>
      </c>
      <c r="L114" s="72">
        <v>0</v>
      </c>
      <c r="M114" s="72">
        <v>763.14</v>
      </c>
      <c r="N114" s="66">
        <f t="shared" si="2"/>
        <v>5.4655764342060438E-2</v>
      </c>
    </row>
    <row r="115" spans="1:14" x14ac:dyDescent="0.2">
      <c r="A115" s="71" t="s">
        <v>526</v>
      </c>
      <c r="B115" s="71" t="s">
        <v>153</v>
      </c>
      <c r="C115" s="71" t="s">
        <v>449</v>
      </c>
      <c r="D115" s="71" t="s">
        <v>520</v>
      </c>
      <c r="E115" s="71" t="s">
        <v>521</v>
      </c>
      <c r="F115" s="72">
        <v>0</v>
      </c>
      <c r="G115" s="72">
        <v>102</v>
      </c>
      <c r="H115" s="72">
        <v>0</v>
      </c>
      <c r="I115" s="72">
        <v>0</v>
      </c>
      <c r="J115" s="72">
        <v>0</v>
      </c>
      <c r="K115" s="72">
        <v>0</v>
      </c>
      <c r="L115" s="72">
        <v>0</v>
      </c>
      <c r="M115" s="72">
        <v>102</v>
      </c>
      <c r="N115" s="66">
        <f t="shared" si="2"/>
        <v>0</v>
      </c>
    </row>
    <row r="116" spans="1:14" x14ac:dyDescent="0.2">
      <c r="A116" s="71" t="s">
        <v>526</v>
      </c>
      <c r="B116" s="71" t="s">
        <v>153</v>
      </c>
      <c r="C116" s="71" t="s">
        <v>449</v>
      </c>
      <c r="D116" s="71" t="s">
        <v>456</v>
      </c>
      <c r="E116" s="71" t="s">
        <v>457</v>
      </c>
      <c r="F116" s="72">
        <v>0.7</v>
      </c>
      <c r="G116" s="72">
        <v>417.22</v>
      </c>
      <c r="H116" s="72">
        <v>6.2</v>
      </c>
      <c r="I116" s="72">
        <v>0</v>
      </c>
      <c r="J116" s="72">
        <v>0</v>
      </c>
      <c r="K116" s="72">
        <v>0</v>
      </c>
      <c r="L116" s="72">
        <v>0</v>
      </c>
      <c r="M116" s="72">
        <v>424.12</v>
      </c>
      <c r="N116" s="66">
        <f t="shared" si="2"/>
        <v>1.6504762802980288E-3</v>
      </c>
    </row>
    <row r="117" spans="1:14" x14ac:dyDescent="0.2">
      <c r="A117" s="71" t="s">
        <v>526</v>
      </c>
      <c r="B117" s="71" t="s">
        <v>153</v>
      </c>
      <c r="C117" s="71" t="s">
        <v>449</v>
      </c>
      <c r="D117" s="71" t="s">
        <v>522</v>
      </c>
      <c r="E117" s="71" t="s">
        <v>523</v>
      </c>
      <c r="F117" s="72">
        <v>0</v>
      </c>
      <c r="G117" s="72">
        <v>48</v>
      </c>
      <c r="H117" s="72">
        <v>0</v>
      </c>
      <c r="I117" s="72">
        <v>0</v>
      </c>
      <c r="J117" s="72">
        <v>0</v>
      </c>
      <c r="K117" s="72">
        <v>0</v>
      </c>
      <c r="L117" s="72">
        <v>0</v>
      </c>
      <c r="M117" s="72">
        <v>48</v>
      </c>
      <c r="N117" s="66">
        <f t="shared" si="2"/>
        <v>0</v>
      </c>
    </row>
    <row r="118" spans="1:14" x14ac:dyDescent="0.2">
      <c r="A118" s="71" t="s">
        <v>526</v>
      </c>
      <c r="B118" s="71" t="s">
        <v>154</v>
      </c>
      <c r="C118" s="71" t="s">
        <v>426</v>
      </c>
      <c r="D118" s="71" t="s">
        <v>458</v>
      </c>
      <c r="E118" s="71" t="s">
        <v>459</v>
      </c>
      <c r="F118" s="72">
        <v>25</v>
      </c>
      <c r="G118" s="72">
        <v>769.75</v>
      </c>
      <c r="H118" s="72">
        <v>6.6</v>
      </c>
      <c r="I118" s="72">
        <v>4.5</v>
      </c>
      <c r="J118" s="72">
        <v>0</v>
      </c>
      <c r="K118" s="72">
        <v>0</v>
      </c>
      <c r="L118" s="72">
        <v>0</v>
      </c>
      <c r="M118" s="72">
        <v>805.85</v>
      </c>
      <c r="N118" s="66">
        <f t="shared" si="2"/>
        <v>3.1023143264875597E-2</v>
      </c>
    </row>
    <row r="119" spans="1:14" x14ac:dyDescent="0.2">
      <c r="A119" s="71" t="s">
        <v>526</v>
      </c>
      <c r="B119" s="71" t="s">
        <v>154</v>
      </c>
      <c r="C119" s="71" t="s">
        <v>426</v>
      </c>
      <c r="D119" s="71" t="s">
        <v>460</v>
      </c>
      <c r="E119" s="71" t="s">
        <v>461</v>
      </c>
      <c r="F119" s="72">
        <v>25.7</v>
      </c>
      <c r="G119" s="72">
        <v>733.1</v>
      </c>
      <c r="H119" s="72">
        <v>7</v>
      </c>
      <c r="I119" s="72">
        <v>6</v>
      </c>
      <c r="J119" s="72">
        <v>0</v>
      </c>
      <c r="K119" s="72">
        <v>6</v>
      </c>
      <c r="L119" s="72">
        <v>0</v>
      </c>
      <c r="M119" s="72">
        <v>777.8</v>
      </c>
      <c r="N119" s="66">
        <f t="shared" si="2"/>
        <v>3.3041913088197483E-2</v>
      </c>
    </row>
    <row r="120" spans="1:14" x14ac:dyDescent="0.2">
      <c r="A120" s="71" t="s">
        <v>526</v>
      </c>
      <c r="B120" s="71" t="s">
        <v>147</v>
      </c>
      <c r="C120" s="71" t="s">
        <v>431</v>
      </c>
      <c r="D120" s="71" t="s">
        <v>462</v>
      </c>
      <c r="E120" s="71" t="s">
        <v>463</v>
      </c>
      <c r="F120" s="72">
        <v>113.3</v>
      </c>
      <c r="G120" s="72">
        <v>327.39999999999998</v>
      </c>
      <c r="H120" s="72">
        <v>50</v>
      </c>
      <c r="I120" s="72">
        <v>0</v>
      </c>
      <c r="J120" s="72">
        <v>0</v>
      </c>
      <c r="K120" s="72">
        <v>0</v>
      </c>
      <c r="L120" s="72">
        <v>0</v>
      </c>
      <c r="M120" s="72">
        <v>490.7</v>
      </c>
      <c r="N120" s="66">
        <f t="shared" si="2"/>
        <v>0.23089464030976156</v>
      </c>
    </row>
    <row r="121" spans="1:14" x14ac:dyDescent="0.2">
      <c r="A121" s="71" t="s">
        <v>526</v>
      </c>
      <c r="B121" s="71" t="s">
        <v>147</v>
      </c>
      <c r="C121" s="71" t="s">
        <v>431</v>
      </c>
      <c r="D121" s="71" t="s">
        <v>464</v>
      </c>
      <c r="E121" s="71" t="s">
        <v>465</v>
      </c>
      <c r="F121" s="72">
        <v>38</v>
      </c>
      <c r="G121" s="72">
        <v>329.1</v>
      </c>
      <c r="H121" s="72">
        <v>9</v>
      </c>
      <c r="I121" s="72">
        <v>0</v>
      </c>
      <c r="J121" s="72">
        <v>0</v>
      </c>
      <c r="K121" s="72">
        <v>0</v>
      </c>
      <c r="L121" s="72">
        <v>0</v>
      </c>
      <c r="M121" s="72">
        <v>376.1</v>
      </c>
      <c r="N121" s="66">
        <f t="shared" si="2"/>
        <v>0.10103695825578303</v>
      </c>
    </row>
    <row r="122" spans="1:14" x14ac:dyDescent="0.2">
      <c r="A122" s="71" t="s">
        <v>526</v>
      </c>
      <c r="B122" s="71" t="s">
        <v>147</v>
      </c>
      <c r="C122" s="71" t="s">
        <v>431</v>
      </c>
      <c r="D122" s="71" t="s">
        <v>466</v>
      </c>
      <c r="E122" s="71" t="s">
        <v>467</v>
      </c>
      <c r="F122" s="72">
        <v>31.3</v>
      </c>
      <c r="G122" s="72">
        <v>458.1</v>
      </c>
      <c r="H122" s="72">
        <v>35.5</v>
      </c>
      <c r="I122" s="72">
        <v>0</v>
      </c>
      <c r="J122" s="72">
        <v>0</v>
      </c>
      <c r="K122" s="72">
        <v>0</v>
      </c>
      <c r="L122" s="72">
        <v>0</v>
      </c>
      <c r="M122" s="72">
        <v>524.9</v>
      </c>
      <c r="N122" s="66">
        <f t="shared" si="2"/>
        <v>5.9630405791579355E-2</v>
      </c>
    </row>
    <row r="123" spans="1:14" x14ac:dyDescent="0.2">
      <c r="A123" s="71" t="s">
        <v>526</v>
      </c>
      <c r="B123" s="71" t="s">
        <v>147</v>
      </c>
      <c r="C123" s="71" t="s">
        <v>431</v>
      </c>
      <c r="D123" s="71" t="s">
        <v>468</v>
      </c>
      <c r="E123" s="71" t="s">
        <v>469</v>
      </c>
      <c r="F123" s="72">
        <v>55.5</v>
      </c>
      <c r="G123" s="72">
        <v>238.5</v>
      </c>
      <c r="H123" s="72">
        <v>54</v>
      </c>
      <c r="I123" s="72">
        <v>0</v>
      </c>
      <c r="J123" s="72">
        <v>0</v>
      </c>
      <c r="K123" s="72">
        <v>0</v>
      </c>
      <c r="L123" s="72">
        <v>0</v>
      </c>
      <c r="M123" s="72">
        <v>365.25</v>
      </c>
      <c r="N123" s="66">
        <f t="shared" si="2"/>
        <v>0.15195071868583163</v>
      </c>
    </row>
    <row r="124" spans="1:14" x14ac:dyDescent="0.2">
      <c r="A124" s="71" t="s">
        <v>526</v>
      </c>
      <c r="B124" s="71" t="s">
        <v>147</v>
      </c>
      <c r="C124" s="71" t="s">
        <v>431</v>
      </c>
      <c r="D124" s="71" t="s">
        <v>470</v>
      </c>
      <c r="E124" s="71" t="s">
        <v>471</v>
      </c>
      <c r="F124" s="72">
        <v>35.76</v>
      </c>
      <c r="G124" s="72">
        <v>577.44000000000005</v>
      </c>
      <c r="H124" s="72">
        <v>15</v>
      </c>
      <c r="I124" s="72">
        <v>0</v>
      </c>
      <c r="J124" s="72">
        <v>0</v>
      </c>
      <c r="K124" s="72">
        <v>0</v>
      </c>
      <c r="L124" s="72">
        <v>0</v>
      </c>
      <c r="M124" s="72">
        <v>628.20000000000005</v>
      </c>
      <c r="N124" s="66">
        <f t="shared" si="2"/>
        <v>5.6924546322827119E-2</v>
      </c>
    </row>
    <row r="125" spans="1:14" x14ac:dyDescent="0.2">
      <c r="A125" s="71" t="s">
        <v>526</v>
      </c>
      <c r="B125" s="71" t="s">
        <v>147</v>
      </c>
      <c r="C125" s="71" t="s">
        <v>431</v>
      </c>
      <c r="D125" s="71" t="s">
        <v>472</v>
      </c>
      <c r="E125" s="71" t="s">
        <v>473</v>
      </c>
      <c r="F125" s="72">
        <v>8.4</v>
      </c>
      <c r="G125" s="72">
        <v>274.60000000000002</v>
      </c>
      <c r="H125" s="72">
        <v>13.5</v>
      </c>
      <c r="I125" s="72">
        <v>0</v>
      </c>
      <c r="J125" s="72">
        <v>0</v>
      </c>
      <c r="K125" s="72">
        <v>0</v>
      </c>
      <c r="L125" s="72">
        <v>0</v>
      </c>
      <c r="M125" s="72">
        <v>296.5</v>
      </c>
      <c r="N125" s="66">
        <f t="shared" si="2"/>
        <v>2.8330522765598651E-2</v>
      </c>
    </row>
    <row r="126" spans="1:14" x14ac:dyDescent="0.2">
      <c r="A126" s="71" t="s">
        <v>526</v>
      </c>
      <c r="B126" s="71" t="s">
        <v>158</v>
      </c>
      <c r="C126" s="71" t="s">
        <v>434</v>
      </c>
      <c r="D126" s="71" t="s">
        <v>474</v>
      </c>
      <c r="E126" s="71" t="s">
        <v>475</v>
      </c>
      <c r="F126" s="72">
        <v>31</v>
      </c>
      <c r="G126" s="72">
        <v>248.25</v>
      </c>
      <c r="H126" s="72">
        <v>51</v>
      </c>
      <c r="I126" s="72">
        <v>0</v>
      </c>
      <c r="J126" s="72">
        <v>0</v>
      </c>
      <c r="K126" s="72">
        <v>0</v>
      </c>
      <c r="L126" s="72">
        <v>0</v>
      </c>
      <c r="M126" s="72">
        <v>330.25</v>
      </c>
      <c r="N126" s="66">
        <f t="shared" si="2"/>
        <v>9.3868281604844811E-2</v>
      </c>
    </row>
    <row r="127" spans="1:14" x14ac:dyDescent="0.2">
      <c r="A127" s="71" t="s">
        <v>526</v>
      </c>
      <c r="B127" s="71" t="s">
        <v>158</v>
      </c>
      <c r="C127" s="71" t="s">
        <v>434</v>
      </c>
      <c r="D127" s="71" t="s">
        <v>476</v>
      </c>
      <c r="E127" s="71" t="s">
        <v>477</v>
      </c>
      <c r="F127" s="72">
        <v>15.95</v>
      </c>
      <c r="G127" s="72">
        <v>408.35</v>
      </c>
      <c r="H127" s="72">
        <v>40.5</v>
      </c>
      <c r="I127" s="72">
        <v>0</v>
      </c>
      <c r="J127" s="72">
        <v>0</v>
      </c>
      <c r="K127" s="72">
        <v>0</v>
      </c>
      <c r="L127" s="72">
        <v>0</v>
      </c>
      <c r="M127" s="72">
        <v>480.9</v>
      </c>
      <c r="N127" s="66">
        <f t="shared" si="2"/>
        <v>3.316697858182574E-2</v>
      </c>
    </row>
    <row r="128" spans="1:14" x14ac:dyDescent="0.2">
      <c r="A128" s="71" t="s">
        <v>526</v>
      </c>
      <c r="B128" s="71" t="s">
        <v>158</v>
      </c>
      <c r="C128" s="71" t="s">
        <v>434</v>
      </c>
      <c r="D128" s="71" t="s">
        <v>478</v>
      </c>
      <c r="E128" s="71" t="s">
        <v>479</v>
      </c>
      <c r="F128" s="72">
        <v>67.349999999999994</v>
      </c>
      <c r="G128" s="72">
        <v>328.5</v>
      </c>
      <c r="H128" s="72">
        <v>32.9</v>
      </c>
      <c r="I128" s="72">
        <v>0</v>
      </c>
      <c r="J128" s="72">
        <v>0</v>
      </c>
      <c r="K128" s="72">
        <v>4.5</v>
      </c>
      <c r="L128" s="72">
        <v>0</v>
      </c>
      <c r="M128" s="72">
        <v>433.25</v>
      </c>
      <c r="N128" s="66">
        <f t="shared" si="2"/>
        <v>0.15545297172533179</v>
      </c>
    </row>
    <row r="129" spans="1:14" x14ac:dyDescent="0.2">
      <c r="A129" s="71" t="s">
        <v>526</v>
      </c>
      <c r="B129" s="71" t="s">
        <v>158</v>
      </c>
      <c r="C129" s="71" t="s">
        <v>434</v>
      </c>
      <c r="D129" s="71" t="s">
        <v>480</v>
      </c>
      <c r="E129" s="71" t="s">
        <v>481</v>
      </c>
      <c r="F129" s="72">
        <v>14.54</v>
      </c>
      <c r="G129" s="72">
        <v>221.31</v>
      </c>
      <c r="H129" s="72">
        <v>78</v>
      </c>
      <c r="I129" s="72">
        <v>30</v>
      </c>
      <c r="J129" s="72">
        <v>0</v>
      </c>
      <c r="K129" s="72">
        <v>23</v>
      </c>
      <c r="L129" s="72">
        <v>0</v>
      </c>
      <c r="M129" s="72">
        <v>372.1</v>
      </c>
      <c r="N129" s="66">
        <f t="shared" si="2"/>
        <v>3.9075517334049979E-2</v>
      </c>
    </row>
    <row r="130" spans="1:14" x14ac:dyDescent="0.2">
      <c r="A130" s="71" t="s">
        <v>526</v>
      </c>
      <c r="B130" s="71" t="s">
        <v>149</v>
      </c>
      <c r="C130" s="71" t="s">
        <v>482</v>
      </c>
      <c r="D130" s="71" t="s">
        <v>483</v>
      </c>
      <c r="E130" s="71" t="s">
        <v>484</v>
      </c>
      <c r="F130" s="72">
        <v>70.14</v>
      </c>
      <c r="G130" s="72">
        <v>2168.61</v>
      </c>
      <c r="H130" s="72">
        <v>18</v>
      </c>
      <c r="I130" s="72">
        <v>12</v>
      </c>
      <c r="J130" s="72">
        <v>0</v>
      </c>
      <c r="K130" s="72">
        <v>0</v>
      </c>
      <c r="L130" s="72">
        <v>0</v>
      </c>
      <c r="M130" s="72">
        <v>2268.75</v>
      </c>
      <c r="N130" s="66">
        <f t="shared" si="2"/>
        <v>3.0915702479338843E-2</v>
      </c>
    </row>
    <row r="131" spans="1:14" x14ac:dyDescent="0.2">
      <c r="A131" s="71" t="s">
        <v>526</v>
      </c>
      <c r="B131" s="71" t="s">
        <v>155</v>
      </c>
      <c r="C131" s="71" t="s">
        <v>437</v>
      </c>
      <c r="D131" s="71" t="s">
        <v>485</v>
      </c>
      <c r="E131" s="71" t="s">
        <v>486</v>
      </c>
      <c r="F131" s="72">
        <v>20.2</v>
      </c>
      <c r="G131" s="72">
        <v>937.5</v>
      </c>
      <c r="H131" s="72">
        <v>21.2</v>
      </c>
      <c r="I131" s="72">
        <v>0</v>
      </c>
      <c r="J131" s="72">
        <v>0</v>
      </c>
      <c r="K131" s="72">
        <v>0</v>
      </c>
      <c r="L131" s="72">
        <v>0</v>
      </c>
      <c r="M131" s="72">
        <v>978.9</v>
      </c>
      <c r="N131" s="66">
        <f t="shared" ref="N131:N194" si="5">F131/M131</f>
        <v>2.0635407089590357E-2</v>
      </c>
    </row>
    <row r="132" spans="1:14" x14ac:dyDescent="0.2">
      <c r="A132" s="71" t="s">
        <v>526</v>
      </c>
      <c r="B132" s="71" t="s">
        <v>151</v>
      </c>
      <c r="C132" s="71" t="s">
        <v>487</v>
      </c>
      <c r="D132" s="71" t="s">
        <v>488</v>
      </c>
      <c r="E132" s="71" t="s">
        <v>489</v>
      </c>
      <c r="F132" s="72">
        <v>17</v>
      </c>
      <c r="G132" s="72">
        <v>564.1</v>
      </c>
      <c r="H132" s="72">
        <v>144</v>
      </c>
      <c r="I132" s="72">
        <v>10.5</v>
      </c>
      <c r="J132" s="72">
        <v>0</v>
      </c>
      <c r="K132" s="72">
        <v>10.5</v>
      </c>
      <c r="L132" s="72">
        <v>0</v>
      </c>
      <c r="M132" s="72">
        <v>746.1</v>
      </c>
      <c r="N132" s="66">
        <f t="shared" si="5"/>
        <v>2.2785149443774293E-2</v>
      </c>
    </row>
    <row r="133" spans="1:14" x14ac:dyDescent="0.2">
      <c r="A133" s="71" t="s">
        <v>526</v>
      </c>
      <c r="B133" s="71" t="s">
        <v>151</v>
      </c>
      <c r="C133" s="71" t="s">
        <v>487</v>
      </c>
      <c r="D133" s="71" t="s">
        <v>490</v>
      </c>
      <c r="E133" s="71" t="s">
        <v>465</v>
      </c>
      <c r="F133" s="72">
        <v>17</v>
      </c>
      <c r="G133" s="72">
        <v>505.25</v>
      </c>
      <c r="H133" s="72">
        <v>13.5</v>
      </c>
      <c r="I133" s="72">
        <v>9</v>
      </c>
      <c r="J133" s="72">
        <v>0</v>
      </c>
      <c r="K133" s="72">
        <v>13.5</v>
      </c>
      <c r="L133" s="72">
        <v>0</v>
      </c>
      <c r="M133" s="72">
        <v>558.25</v>
      </c>
      <c r="N133" s="66">
        <f t="shared" si="5"/>
        <v>3.0452306314375281E-2</v>
      </c>
    </row>
    <row r="134" spans="1:14" x14ac:dyDescent="0.2">
      <c r="A134" s="71" t="s">
        <v>526</v>
      </c>
      <c r="B134" s="71" t="s">
        <v>151</v>
      </c>
      <c r="C134" s="71" t="s">
        <v>487</v>
      </c>
      <c r="D134" s="71" t="s">
        <v>491</v>
      </c>
      <c r="E134" s="71" t="s">
        <v>492</v>
      </c>
      <c r="F134" s="72">
        <v>32</v>
      </c>
      <c r="G134" s="72">
        <v>826.65</v>
      </c>
      <c r="H134" s="72">
        <v>186.25</v>
      </c>
      <c r="I134" s="72">
        <v>12</v>
      </c>
      <c r="J134" s="72">
        <v>0</v>
      </c>
      <c r="K134" s="72">
        <v>12</v>
      </c>
      <c r="L134" s="72">
        <v>0</v>
      </c>
      <c r="M134" s="72">
        <v>1075.4000000000001</v>
      </c>
      <c r="N134" s="66">
        <f t="shared" si="5"/>
        <v>2.9756369722893805E-2</v>
      </c>
    </row>
    <row r="135" spans="1:14" x14ac:dyDescent="0.2">
      <c r="A135" s="71" t="s">
        <v>526</v>
      </c>
      <c r="B135" s="71" t="s">
        <v>151</v>
      </c>
      <c r="C135" s="71" t="s">
        <v>487</v>
      </c>
      <c r="D135" s="71" t="s">
        <v>493</v>
      </c>
      <c r="E135" s="71" t="s">
        <v>467</v>
      </c>
      <c r="F135" s="72">
        <v>18.899999999999999</v>
      </c>
      <c r="G135" s="72">
        <v>900.6</v>
      </c>
      <c r="H135" s="72">
        <v>21</v>
      </c>
      <c r="I135" s="72">
        <v>9</v>
      </c>
      <c r="J135" s="72">
        <v>9</v>
      </c>
      <c r="K135" s="72">
        <v>9</v>
      </c>
      <c r="L135" s="72">
        <v>0</v>
      </c>
      <c r="M135" s="72">
        <v>967.5</v>
      </c>
      <c r="N135" s="66">
        <f t="shared" si="5"/>
        <v>1.9534883720930232E-2</v>
      </c>
    </row>
    <row r="136" spans="1:14" x14ac:dyDescent="0.2">
      <c r="A136" s="71" t="s">
        <v>526</v>
      </c>
      <c r="B136" s="71" t="s">
        <v>151</v>
      </c>
      <c r="C136" s="71" t="s">
        <v>487</v>
      </c>
      <c r="D136" s="71" t="s">
        <v>494</v>
      </c>
      <c r="E136" s="71" t="s">
        <v>471</v>
      </c>
      <c r="F136" s="72">
        <v>13.5</v>
      </c>
      <c r="G136" s="72">
        <v>1001.3</v>
      </c>
      <c r="H136" s="72">
        <v>18</v>
      </c>
      <c r="I136" s="72">
        <v>9</v>
      </c>
      <c r="J136" s="72">
        <v>0</v>
      </c>
      <c r="K136" s="72">
        <v>9</v>
      </c>
      <c r="L136" s="72">
        <v>0</v>
      </c>
      <c r="M136" s="72">
        <v>1050.8</v>
      </c>
      <c r="N136" s="66">
        <f t="shared" si="5"/>
        <v>1.2847354396650171E-2</v>
      </c>
    </row>
    <row r="137" spans="1:14" x14ac:dyDescent="0.2">
      <c r="A137" s="71" t="s">
        <v>526</v>
      </c>
      <c r="B137" s="71" t="s">
        <v>152</v>
      </c>
      <c r="C137" s="71" t="s">
        <v>435</v>
      </c>
      <c r="D137" s="71" t="s">
        <v>495</v>
      </c>
      <c r="E137" s="71" t="s">
        <v>469</v>
      </c>
      <c r="F137" s="72">
        <v>255.3</v>
      </c>
      <c r="G137" s="72">
        <v>1459.7</v>
      </c>
      <c r="H137" s="72">
        <v>223.5</v>
      </c>
      <c r="I137" s="72">
        <v>0</v>
      </c>
      <c r="J137" s="72">
        <v>0</v>
      </c>
      <c r="K137" s="72">
        <v>4.5</v>
      </c>
      <c r="L137" s="72">
        <v>0</v>
      </c>
      <c r="M137" s="72">
        <v>1974.5</v>
      </c>
      <c r="N137" s="66">
        <f t="shared" si="5"/>
        <v>0.12929855659660675</v>
      </c>
    </row>
    <row r="138" spans="1:14" x14ac:dyDescent="0.2">
      <c r="A138" s="71" t="s">
        <v>526</v>
      </c>
      <c r="B138" s="71" t="s">
        <v>159</v>
      </c>
      <c r="C138" s="71" t="s">
        <v>496</v>
      </c>
      <c r="D138" s="71" t="s">
        <v>497</v>
      </c>
      <c r="E138" s="71" t="s">
        <v>463</v>
      </c>
      <c r="F138" s="72">
        <v>21.77</v>
      </c>
      <c r="G138" s="72">
        <v>604.62</v>
      </c>
      <c r="H138" s="72">
        <v>110.06</v>
      </c>
      <c r="I138" s="72">
        <v>4.5</v>
      </c>
      <c r="J138" s="72">
        <v>0</v>
      </c>
      <c r="K138" s="72">
        <v>9</v>
      </c>
      <c r="L138" s="72">
        <v>0</v>
      </c>
      <c r="M138" s="72">
        <v>749.95</v>
      </c>
      <c r="N138" s="66">
        <f t="shared" si="5"/>
        <v>2.9028601906793784E-2</v>
      </c>
    </row>
    <row r="139" spans="1:14" x14ac:dyDescent="0.2">
      <c r="A139" s="71" t="s">
        <v>526</v>
      </c>
      <c r="B139" s="71" t="s">
        <v>159</v>
      </c>
      <c r="C139" s="71" t="s">
        <v>496</v>
      </c>
      <c r="D139" s="71" t="s">
        <v>498</v>
      </c>
      <c r="E139" s="71" t="s">
        <v>499</v>
      </c>
      <c r="F139" s="72">
        <v>31.6</v>
      </c>
      <c r="G139" s="72">
        <v>440.6</v>
      </c>
      <c r="H139" s="72">
        <v>18</v>
      </c>
      <c r="I139" s="72">
        <v>4.5</v>
      </c>
      <c r="J139" s="72">
        <v>0</v>
      </c>
      <c r="K139" s="72">
        <v>0</v>
      </c>
      <c r="L139" s="72">
        <v>0</v>
      </c>
      <c r="M139" s="72">
        <v>496.7</v>
      </c>
      <c r="N139" s="66">
        <f t="shared" si="5"/>
        <v>6.3619891282464272E-2</v>
      </c>
    </row>
    <row r="140" spans="1:14" x14ac:dyDescent="0.2">
      <c r="A140" s="71" t="s">
        <v>526</v>
      </c>
      <c r="B140" s="71" t="s">
        <v>160</v>
      </c>
      <c r="C140" s="71" t="s">
        <v>432</v>
      </c>
      <c r="D140" s="71" t="s">
        <v>500</v>
      </c>
      <c r="E140" s="71" t="s">
        <v>501</v>
      </c>
      <c r="F140" s="72">
        <v>125.36</v>
      </c>
      <c r="G140" s="72">
        <v>1650.64</v>
      </c>
      <c r="H140" s="72">
        <v>27</v>
      </c>
      <c r="I140" s="72">
        <v>0</v>
      </c>
      <c r="J140" s="72">
        <v>0</v>
      </c>
      <c r="K140" s="72">
        <v>0</v>
      </c>
      <c r="L140" s="72">
        <v>0</v>
      </c>
      <c r="M140" s="72">
        <v>1803</v>
      </c>
      <c r="N140" s="66">
        <f t="shared" si="5"/>
        <v>6.9528563505268995E-2</v>
      </c>
    </row>
    <row r="141" spans="1:14" x14ac:dyDescent="0.2">
      <c r="A141" s="71" t="s">
        <v>526</v>
      </c>
      <c r="B141" s="71" t="s">
        <v>160</v>
      </c>
      <c r="C141" s="71" t="s">
        <v>432</v>
      </c>
      <c r="D141" s="71" t="s">
        <v>502</v>
      </c>
      <c r="E141" s="71" t="s">
        <v>503</v>
      </c>
      <c r="F141" s="72">
        <v>72.099999999999994</v>
      </c>
      <c r="G141" s="72">
        <v>474.9</v>
      </c>
      <c r="H141" s="72">
        <v>18</v>
      </c>
      <c r="I141" s="72">
        <v>0</v>
      </c>
      <c r="J141" s="72">
        <v>0</v>
      </c>
      <c r="K141" s="72">
        <v>0</v>
      </c>
      <c r="L141" s="72">
        <v>0</v>
      </c>
      <c r="M141" s="72">
        <v>565</v>
      </c>
      <c r="N141" s="66">
        <f t="shared" si="5"/>
        <v>0.12761061946902655</v>
      </c>
    </row>
    <row r="142" spans="1:14" x14ac:dyDescent="0.2">
      <c r="A142" s="71" t="s">
        <v>526</v>
      </c>
      <c r="B142" s="71" t="s">
        <v>156</v>
      </c>
      <c r="C142" s="71" t="s">
        <v>504</v>
      </c>
      <c r="D142" s="71" t="s">
        <v>505</v>
      </c>
      <c r="E142" s="71" t="s">
        <v>506</v>
      </c>
      <c r="F142" s="72">
        <v>0</v>
      </c>
      <c r="G142" s="72">
        <v>516</v>
      </c>
      <c r="H142" s="72">
        <v>6.75</v>
      </c>
      <c r="I142" s="72">
        <v>0</v>
      </c>
      <c r="J142" s="72">
        <v>0</v>
      </c>
      <c r="K142" s="72">
        <v>0</v>
      </c>
      <c r="L142" s="72">
        <v>0</v>
      </c>
      <c r="M142" s="72">
        <v>522.75</v>
      </c>
      <c r="N142" s="66">
        <f t="shared" si="5"/>
        <v>0</v>
      </c>
    </row>
    <row r="143" spans="1:14" x14ac:dyDescent="0.2">
      <c r="A143" s="71" t="s">
        <v>526</v>
      </c>
      <c r="B143" s="71" t="s">
        <v>150</v>
      </c>
      <c r="C143" s="71" t="s">
        <v>507</v>
      </c>
      <c r="D143" s="71" t="s">
        <v>508</v>
      </c>
      <c r="E143" s="71" t="s">
        <v>509</v>
      </c>
      <c r="F143" s="72">
        <v>108.4</v>
      </c>
      <c r="G143" s="72">
        <v>1884.76</v>
      </c>
      <c r="H143" s="72">
        <v>124.44</v>
      </c>
      <c r="I143" s="72">
        <v>12</v>
      </c>
      <c r="J143" s="72">
        <v>0</v>
      </c>
      <c r="K143" s="72">
        <v>0</v>
      </c>
      <c r="L143" s="72">
        <v>0</v>
      </c>
      <c r="M143" s="72">
        <v>2129.6</v>
      </c>
      <c r="N143" s="66">
        <f t="shared" si="5"/>
        <v>5.0901577761081895E-2</v>
      </c>
    </row>
    <row r="144" spans="1:14" x14ac:dyDescent="0.2">
      <c r="A144" s="71" t="s">
        <v>526</v>
      </c>
      <c r="B144" s="71" t="s">
        <v>157</v>
      </c>
      <c r="C144" s="71" t="s">
        <v>510</v>
      </c>
      <c r="D144" s="71" t="s">
        <v>524</v>
      </c>
      <c r="E144" s="71" t="s">
        <v>525</v>
      </c>
      <c r="F144" s="72">
        <v>0</v>
      </c>
      <c r="G144" s="72">
        <v>187.44</v>
      </c>
      <c r="H144" s="72">
        <v>0</v>
      </c>
      <c r="I144" s="72">
        <v>0</v>
      </c>
      <c r="J144" s="72">
        <v>0</v>
      </c>
      <c r="K144" s="72">
        <v>0</v>
      </c>
      <c r="L144" s="72">
        <v>0</v>
      </c>
      <c r="M144" s="72">
        <v>188.18</v>
      </c>
      <c r="N144" s="66">
        <f t="shared" si="5"/>
        <v>0</v>
      </c>
    </row>
    <row r="145" spans="1:14" x14ac:dyDescent="0.2">
      <c r="A145" s="71" t="s">
        <v>526</v>
      </c>
      <c r="B145" s="71" t="s">
        <v>157</v>
      </c>
      <c r="C145" s="71" t="s">
        <v>510</v>
      </c>
      <c r="D145" s="71" t="s">
        <v>517</v>
      </c>
      <c r="E145" s="71" t="s">
        <v>518</v>
      </c>
      <c r="F145" s="72">
        <v>7.36</v>
      </c>
      <c r="G145" s="72">
        <v>252.64</v>
      </c>
      <c r="H145" s="72">
        <v>7.5</v>
      </c>
      <c r="I145" s="72">
        <v>6</v>
      </c>
      <c r="J145" s="72">
        <v>0</v>
      </c>
      <c r="K145" s="72">
        <v>6</v>
      </c>
      <c r="L145" s="72">
        <v>0</v>
      </c>
      <c r="M145" s="72">
        <v>279.5</v>
      </c>
      <c r="N145" s="66">
        <f t="shared" si="5"/>
        <v>2.633273703041145E-2</v>
      </c>
    </row>
    <row r="146" spans="1:14" x14ac:dyDescent="0.2">
      <c r="A146" s="71" t="s">
        <v>526</v>
      </c>
      <c r="B146" s="71" t="s">
        <v>157</v>
      </c>
      <c r="C146" s="71" t="s">
        <v>510</v>
      </c>
      <c r="D146" s="71" t="s">
        <v>511</v>
      </c>
      <c r="E146" s="71" t="s">
        <v>512</v>
      </c>
      <c r="F146" s="72">
        <v>38.65</v>
      </c>
      <c r="G146" s="72">
        <v>518.25</v>
      </c>
      <c r="H146" s="72">
        <v>13.5</v>
      </c>
      <c r="I146" s="72">
        <v>16.5</v>
      </c>
      <c r="J146" s="72">
        <v>0</v>
      </c>
      <c r="K146" s="72">
        <v>16.5</v>
      </c>
      <c r="L146" s="72">
        <v>0</v>
      </c>
      <c r="M146" s="72">
        <v>603.4</v>
      </c>
      <c r="N146" s="66">
        <f t="shared" si="5"/>
        <v>6.4053695724229365E-2</v>
      </c>
    </row>
    <row r="147" spans="1:14" x14ac:dyDescent="0.2">
      <c r="A147" s="71" t="s">
        <v>526</v>
      </c>
      <c r="B147" s="71" t="s">
        <v>157</v>
      </c>
      <c r="C147" s="71" t="s">
        <v>510</v>
      </c>
      <c r="D147" s="71" t="s">
        <v>513</v>
      </c>
      <c r="E147" s="71" t="s">
        <v>514</v>
      </c>
      <c r="F147" s="72">
        <v>135.75</v>
      </c>
      <c r="G147" s="72">
        <v>1390.11</v>
      </c>
      <c r="H147" s="72">
        <v>116.4</v>
      </c>
      <c r="I147" s="72">
        <v>16.2</v>
      </c>
      <c r="J147" s="72">
        <v>0</v>
      </c>
      <c r="K147" s="72">
        <v>22.8</v>
      </c>
      <c r="L147" s="72">
        <v>0</v>
      </c>
      <c r="M147" s="72">
        <v>1681.26</v>
      </c>
      <c r="N147" s="66">
        <f t="shared" si="5"/>
        <v>8.0743014167945465E-2</v>
      </c>
    </row>
    <row r="148" spans="1:14" x14ac:dyDescent="0.2">
      <c r="A148" s="71" t="s">
        <v>526</v>
      </c>
      <c r="B148" s="71" t="s">
        <v>157</v>
      </c>
      <c r="C148" s="71" t="s">
        <v>510</v>
      </c>
      <c r="D148" s="71" t="s">
        <v>515</v>
      </c>
      <c r="E148" s="71" t="s">
        <v>473</v>
      </c>
      <c r="F148" s="72">
        <v>57.5</v>
      </c>
      <c r="G148" s="72">
        <v>509.13</v>
      </c>
      <c r="H148" s="72">
        <v>15</v>
      </c>
      <c r="I148" s="72">
        <v>13.5</v>
      </c>
      <c r="J148" s="72">
        <v>0</v>
      </c>
      <c r="K148" s="72">
        <v>13.5</v>
      </c>
      <c r="L148" s="72">
        <v>0</v>
      </c>
      <c r="M148" s="72">
        <v>608.63</v>
      </c>
      <c r="N148" s="66">
        <f t="shared" si="5"/>
        <v>9.447447546128189E-2</v>
      </c>
    </row>
    <row r="149" spans="1:14" x14ac:dyDescent="0.2">
      <c r="A149" t="s">
        <v>438</v>
      </c>
      <c r="B149">
        <f>COUNTA(B112:B148)</f>
        <v>37</v>
      </c>
      <c r="F149">
        <f t="shared" ref="F149:M149" si="6">SUM(F112:F148)</f>
        <v>1552.54</v>
      </c>
      <c r="G149">
        <f t="shared" si="6"/>
        <v>23825.66</v>
      </c>
      <c r="H149">
        <f t="shared" si="6"/>
        <v>1692.63</v>
      </c>
      <c r="I149">
        <f t="shared" si="6"/>
        <v>187.2</v>
      </c>
      <c r="J149">
        <f t="shared" si="6"/>
        <v>9</v>
      </c>
      <c r="K149">
        <f t="shared" si="6"/>
        <v>159.80000000000001</v>
      </c>
      <c r="L149">
        <f t="shared" si="6"/>
        <v>0</v>
      </c>
      <c r="M149">
        <f t="shared" si="6"/>
        <v>27506.17</v>
      </c>
      <c r="N149" s="66">
        <f t="shared" si="5"/>
        <v>5.6443336167848891E-2</v>
      </c>
    </row>
    <row r="150" spans="1:14" x14ac:dyDescent="0.2">
      <c r="A150" s="73"/>
      <c r="B150" s="74"/>
      <c r="C150" s="74"/>
      <c r="D150" s="73"/>
      <c r="E150" s="74"/>
      <c r="F150" s="73"/>
      <c r="G150" s="73"/>
      <c r="H150" s="73"/>
      <c r="I150" s="73"/>
      <c r="J150" s="73"/>
      <c r="K150" s="73"/>
      <c r="L150" s="73"/>
      <c r="M150" s="73"/>
      <c r="N150" s="66"/>
    </row>
    <row r="151" spans="1:14" x14ac:dyDescent="0.2">
      <c r="A151" s="71" t="s">
        <v>527</v>
      </c>
      <c r="B151" s="71" t="s">
        <v>153</v>
      </c>
      <c r="C151" s="71" t="s">
        <v>449</v>
      </c>
      <c r="D151" s="71" t="s">
        <v>450</v>
      </c>
      <c r="E151" s="71" t="s">
        <v>451</v>
      </c>
      <c r="F151" s="72">
        <v>14.6</v>
      </c>
      <c r="G151" s="72">
        <v>449.4</v>
      </c>
      <c r="H151" s="72">
        <v>203.7</v>
      </c>
      <c r="I151" s="72">
        <v>12</v>
      </c>
      <c r="J151" s="72">
        <v>0</v>
      </c>
      <c r="K151" s="72">
        <v>12.9</v>
      </c>
      <c r="L151" s="72">
        <v>0</v>
      </c>
      <c r="M151" s="72">
        <v>692.6</v>
      </c>
      <c r="N151" s="66">
        <f t="shared" si="5"/>
        <v>2.1079988449321397E-2</v>
      </c>
    </row>
    <row r="152" spans="1:14" x14ac:dyDescent="0.2">
      <c r="A152" s="71" t="s">
        <v>527</v>
      </c>
      <c r="B152" s="71" t="s">
        <v>153</v>
      </c>
      <c r="C152" s="71" t="s">
        <v>449</v>
      </c>
      <c r="D152" s="71" t="s">
        <v>452</v>
      </c>
      <c r="E152" s="71" t="s">
        <v>453</v>
      </c>
      <c r="F152" s="72">
        <v>20.3</v>
      </c>
      <c r="G152" s="72">
        <v>459.46</v>
      </c>
      <c r="H152" s="72">
        <v>18.5</v>
      </c>
      <c r="I152" s="72">
        <v>12</v>
      </c>
      <c r="J152" s="72">
        <v>0</v>
      </c>
      <c r="K152" s="72">
        <v>12</v>
      </c>
      <c r="L152" s="72">
        <v>0</v>
      </c>
      <c r="M152" s="72">
        <v>522.26</v>
      </c>
      <c r="N152" s="66">
        <f t="shared" si="5"/>
        <v>3.8869528587293686E-2</v>
      </c>
    </row>
    <row r="153" spans="1:14" x14ac:dyDescent="0.2">
      <c r="A153" s="71" t="s">
        <v>527</v>
      </c>
      <c r="B153" s="71" t="s">
        <v>153</v>
      </c>
      <c r="C153" s="71" t="s">
        <v>449</v>
      </c>
      <c r="D153" s="71" t="s">
        <v>454</v>
      </c>
      <c r="E153" s="71" t="s">
        <v>455</v>
      </c>
      <c r="F153" s="72">
        <v>71.03</v>
      </c>
      <c r="G153" s="72">
        <v>814.13</v>
      </c>
      <c r="H153" s="72">
        <v>18</v>
      </c>
      <c r="I153" s="72">
        <v>20.7</v>
      </c>
      <c r="J153" s="72">
        <v>0</v>
      </c>
      <c r="K153" s="72">
        <v>26.7</v>
      </c>
      <c r="L153" s="72">
        <v>0</v>
      </c>
      <c r="M153" s="72">
        <v>950.56</v>
      </c>
      <c r="N153" s="66">
        <f t="shared" si="5"/>
        <v>7.4724373001178263E-2</v>
      </c>
    </row>
    <row r="154" spans="1:14" x14ac:dyDescent="0.2">
      <c r="A154" s="71" t="s">
        <v>527</v>
      </c>
      <c r="B154" s="71" t="s">
        <v>153</v>
      </c>
      <c r="C154" s="71" t="s">
        <v>449</v>
      </c>
      <c r="D154" s="71" t="s">
        <v>520</v>
      </c>
      <c r="E154" s="71" t="s">
        <v>521</v>
      </c>
      <c r="F154" s="72">
        <v>0</v>
      </c>
      <c r="G154" s="72">
        <v>98.06</v>
      </c>
      <c r="H154" s="72">
        <v>0</v>
      </c>
      <c r="I154" s="72">
        <v>0</v>
      </c>
      <c r="J154" s="72">
        <v>0</v>
      </c>
      <c r="K154" s="72">
        <v>0</v>
      </c>
      <c r="L154" s="72">
        <v>0</v>
      </c>
      <c r="M154" s="72">
        <v>98.06</v>
      </c>
      <c r="N154" s="66">
        <f t="shared" si="5"/>
        <v>0</v>
      </c>
    </row>
    <row r="155" spans="1:14" x14ac:dyDescent="0.2">
      <c r="A155" s="71" t="s">
        <v>527</v>
      </c>
      <c r="B155" s="71" t="s">
        <v>153</v>
      </c>
      <c r="C155" s="71" t="s">
        <v>449</v>
      </c>
      <c r="D155" s="71" t="s">
        <v>456</v>
      </c>
      <c r="E155" s="71" t="s">
        <v>457</v>
      </c>
      <c r="F155" s="72">
        <v>19.5</v>
      </c>
      <c r="G155" s="72">
        <v>443.95</v>
      </c>
      <c r="H155" s="72">
        <v>19.5</v>
      </c>
      <c r="I155" s="72">
        <v>12</v>
      </c>
      <c r="J155" s="72">
        <v>0</v>
      </c>
      <c r="K155" s="72">
        <v>12</v>
      </c>
      <c r="L155" s="72">
        <v>0</v>
      </c>
      <c r="M155" s="72">
        <v>506.95</v>
      </c>
      <c r="N155" s="66">
        <f t="shared" si="5"/>
        <v>3.8465331886773847E-2</v>
      </c>
    </row>
    <row r="156" spans="1:14" x14ac:dyDescent="0.2">
      <c r="A156" s="71" t="s">
        <v>527</v>
      </c>
      <c r="B156" s="71" t="s">
        <v>153</v>
      </c>
      <c r="C156" s="71" t="s">
        <v>449</v>
      </c>
      <c r="D156" s="71" t="s">
        <v>522</v>
      </c>
      <c r="E156" s="71" t="s">
        <v>523</v>
      </c>
      <c r="F156" s="72">
        <v>0</v>
      </c>
      <c r="G156" s="72">
        <v>48</v>
      </c>
      <c r="H156" s="72">
        <v>0</v>
      </c>
      <c r="I156" s="72">
        <v>0</v>
      </c>
      <c r="J156" s="72">
        <v>0</v>
      </c>
      <c r="K156" s="72">
        <v>0</v>
      </c>
      <c r="L156" s="72">
        <v>0</v>
      </c>
      <c r="M156" s="72">
        <v>48</v>
      </c>
      <c r="N156" s="66">
        <f t="shared" si="5"/>
        <v>0</v>
      </c>
    </row>
    <row r="157" spans="1:14" x14ac:dyDescent="0.2">
      <c r="A157" s="71" t="s">
        <v>527</v>
      </c>
      <c r="B157" s="71" t="s">
        <v>154</v>
      </c>
      <c r="C157" s="71" t="s">
        <v>426</v>
      </c>
      <c r="D157" s="71" t="s">
        <v>458</v>
      </c>
      <c r="E157" s="71" t="s">
        <v>459</v>
      </c>
      <c r="F157" s="72">
        <v>42.6</v>
      </c>
      <c r="G157" s="72">
        <v>897.5</v>
      </c>
      <c r="H157" s="72">
        <v>13.2</v>
      </c>
      <c r="I157" s="72">
        <v>4.5</v>
      </c>
      <c r="J157" s="72">
        <v>0</v>
      </c>
      <c r="K157" s="72">
        <v>4.5</v>
      </c>
      <c r="L157" s="72">
        <v>0</v>
      </c>
      <c r="M157" s="72">
        <v>962.3</v>
      </c>
      <c r="N157" s="66">
        <f t="shared" si="5"/>
        <v>4.4268939000311758E-2</v>
      </c>
    </row>
    <row r="158" spans="1:14" x14ac:dyDescent="0.2">
      <c r="A158" s="71" t="s">
        <v>527</v>
      </c>
      <c r="B158" s="71" t="s">
        <v>154</v>
      </c>
      <c r="C158" s="71" t="s">
        <v>426</v>
      </c>
      <c r="D158" s="71" t="s">
        <v>460</v>
      </c>
      <c r="E158" s="71" t="s">
        <v>461</v>
      </c>
      <c r="F158" s="72">
        <v>29.9</v>
      </c>
      <c r="G158" s="72">
        <v>920.2</v>
      </c>
      <c r="H158" s="72">
        <v>9.4</v>
      </c>
      <c r="I158" s="72">
        <v>13.8</v>
      </c>
      <c r="J158" s="72">
        <v>0</v>
      </c>
      <c r="K158" s="72">
        <v>6.9</v>
      </c>
      <c r="L158" s="72">
        <v>0</v>
      </c>
      <c r="M158" s="72">
        <v>980.2</v>
      </c>
      <c r="N158" s="66">
        <f t="shared" si="5"/>
        <v>3.0503978779840846E-2</v>
      </c>
    </row>
    <row r="159" spans="1:14" x14ac:dyDescent="0.2">
      <c r="A159" s="71" t="s">
        <v>527</v>
      </c>
      <c r="B159" s="71" t="s">
        <v>147</v>
      </c>
      <c r="C159" s="71" t="s">
        <v>431</v>
      </c>
      <c r="D159" s="71" t="s">
        <v>462</v>
      </c>
      <c r="E159" s="71" t="s">
        <v>463</v>
      </c>
      <c r="F159" s="72">
        <v>117.2</v>
      </c>
      <c r="G159" s="72">
        <v>303.5</v>
      </c>
      <c r="H159" s="72">
        <v>58.5</v>
      </c>
      <c r="I159" s="72">
        <v>4.5</v>
      </c>
      <c r="J159" s="72">
        <v>0</v>
      </c>
      <c r="K159" s="72">
        <v>4.5</v>
      </c>
      <c r="L159" s="72">
        <v>0</v>
      </c>
      <c r="M159" s="72">
        <v>488.2</v>
      </c>
      <c r="N159" s="66">
        <f t="shared" si="5"/>
        <v>0.24006554690700535</v>
      </c>
    </row>
    <row r="160" spans="1:14" x14ac:dyDescent="0.2">
      <c r="A160" s="71" t="s">
        <v>527</v>
      </c>
      <c r="B160" s="71" t="s">
        <v>147</v>
      </c>
      <c r="C160" s="71" t="s">
        <v>431</v>
      </c>
      <c r="D160" s="71" t="s">
        <v>464</v>
      </c>
      <c r="E160" s="71" t="s">
        <v>465</v>
      </c>
      <c r="F160" s="72">
        <v>47</v>
      </c>
      <c r="G160" s="72">
        <v>329.1</v>
      </c>
      <c r="H160" s="72">
        <v>11</v>
      </c>
      <c r="I160" s="72">
        <v>6</v>
      </c>
      <c r="J160" s="72">
        <v>0</v>
      </c>
      <c r="K160" s="72">
        <v>6</v>
      </c>
      <c r="L160" s="72">
        <v>0</v>
      </c>
      <c r="M160" s="72">
        <v>399.1</v>
      </c>
      <c r="N160" s="66">
        <f t="shared" si="5"/>
        <v>0.11776497118516661</v>
      </c>
    </row>
    <row r="161" spans="1:14" x14ac:dyDescent="0.2">
      <c r="A161" s="71" t="s">
        <v>527</v>
      </c>
      <c r="B161" s="71" t="s">
        <v>147</v>
      </c>
      <c r="C161" s="71" t="s">
        <v>431</v>
      </c>
      <c r="D161" s="71" t="s">
        <v>466</v>
      </c>
      <c r="E161" s="71" t="s">
        <v>467</v>
      </c>
      <c r="F161" s="72">
        <v>25.9</v>
      </c>
      <c r="G161" s="72">
        <v>426.5</v>
      </c>
      <c r="H161" s="72">
        <v>41.5</v>
      </c>
      <c r="I161" s="72">
        <v>6</v>
      </c>
      <c r="J161" s="72">
        <v>0</v>
      </c>
      <c r="K161" s="72">
        <v>6</v>
      </c>
      <c r="L161" s="72">
        <v>3</v>
      </c>
      <c r="M161" s="72">
        <v>508.9</v>
      </c>
      <c r="N161" s="66">
        <f t="shared" si="5"/>
        <v>5.0894085281980743E-2</v>
      </c>
    </row>
    <row r="162" spans="1:14" x14ac:dyDescent="0.2">
      <c r="A162" s="71" t="s">
        <v>527</v>
      </c>
      <c r="B162" s="71" t="s">
        <v>147</v>
      </c>
      <c r="C162" s="71" t="s">
        <v>431</v>
      </c>
      <c r="D162" s="71" t="s">
        <v>468</v>
      </c>
      <c r="E162" s="71" t="s">
        <v>469</v>
      </c>
      <c r="F162" s="72">
        <v>49.5</v>
      </c>
      <c r="G162" s="72">
        <v>293.25</v>
      </c>
      <c r="H162" s="72">
        <v>44.25</v>
      </c>
      <c r="I162" s="72">
        <v>4.5</v>
      </c>
      <c r="J162" s="72">
        <v>0</v>
      </c>
      <c r="K162" s="72">
        <v>4.5</v>
      </c>
      <c r="L162" s="72">
        <v>0</v>
      </c>
      <c r="M162" s="72">
        <v>396</v>
      </c>
      <c r="N162" s="66">
        <f t="shared" si="5"/>
        <v>0.125</v>
      </c>
    </row>
    <row r="163" spans="1:14" x14ac:dyDescent="0.2">
      <c r="A163" s="71" t="s">
        <v>527</v>
      </c>
      <c r="B163" s="71" t="s">
        <v>147</v>
      </c>
      <c r="C163" s="71" t="s">
        <v>431</v>
      </c>
      <c r="D163" s="71" t="s">
        <v>470</v>
      </c>
      <c r="E163" s="71" t="s">
        <v>471</v>
      </c>
      <c r="F163" s="72">
        <v>55.7</v>
      </c>
      <c r="G163" s="72">
        <v>604.6</v>
      </c>
      <c r="H163" s="72">
        <v>21</v>
      </c>
      <c r="I163" s="72">
        <v>6</v>
      </c>
      <c r="J163" s="72">
        <v>0</v>
      </c>
      <c r="K163" s="72">
        <v>6</v>
      </c>
      <c r="L163" s="72">
        <v>3</v>
      </c>
      <c r="M163" s="72">
        <v>696.3</v>
      </c>
      <c r="N163" s="66">
        <f t="shared" si="5"/>
        <v>7.9994255349705598E-2</v>
      </c>
    </row>
    <row r="164" spans="1:14" x14ac:dyDescent="0.2">
      <c r="A164" s="71" t="s">
        <v>527</v>
      </c>
      <c r="B164" s="71" t="s">
        <v>147</v>
      </c>
      <c r="C164" s="71" t="s">
        <v>431</v>
      </c>
      <c r="D164" s="71" t="s">
        <v>472</v>
      </c>
      <c r="E164" s="71" t="s">
        <v>473</v>
      </c>
      <c r="F164" s="72">
        <v>15.5</v>
      </c>
      <c r="G164" s="72">
        <v>254.25</v>
      </c>
      <c r="H164" s="72">
        <v>13.5</v>
      </c>
      <c r="I164" s="72">
        <v>4.5</v>
      </c>
      <c r="J164" s="72">
        <v>0</v>
      </c>
      <c r="K164" s="72">
        <v>4.5</v>
      </c>
      <c r="L164" s="72">
        <v>0</v>
      </c>
      <c r="M164" s="72">
        <v>292.25</v>
      </c>
      <c r="N164" s="66">
        <f t="shared" si="5"/>
        <v>5.303678357570573E-2</v>
      </c>
    </row>
    <row r="165" spans="1:14" x14ac:dyDescent="0.2">
      <c r="A165" s="71" t="s">
        <v>527</v>
      </c>
      <c r="B165" s="71" t="s">
        <v>158</v>
      </c>
      <c r="C165" s="71" t="s">
        <v>434</v>
      </c>
      <c r="D165" s="71" t="s">
        <v>474</v>
      </c>
      <c r="E165" s="71" t="s">
        <v>475</v>
      </c>
      <c r="F165" s="72">
        <v>45.65</v>
      </c>
      <c r="G165" s="72">
        <v>233.15</v>
      </c>
      <c r="H165" s="72">
        <v>52</v>
      </c>
      <c r="I165" s="72">
        <v>0</v>
      </c>
      <c r="J165" s="72">
        <v>0</v>
      </c>
      <c r="K165" s="72">
        <v>0</v>
      </c>
      <c r="L165" s="72">
        <v>0</v>
      </c>
      <c r="M165" s="72">
        <v>330.8</v>
      </c>
      <c r="N165" s="66">
        <f t="shared" si="5"/>
        <v>0.13799879081015717</v>
      </c>
    </row>
    <row r="166" spans="1:14" x14ac:dyDescent="0.2">
      <c r="A166" s="71" t="s">
        <v>527</v>
      </c>
      <c r="B166" s="71" t="s">
        <v>158</v>
      </c>
      <c r="C166" s="71" t="s">
        <v>434</v>
      </c>
      <c r="D166" s="71" t="s">
        <v>476</v>
      </c>
      <c r="E166" s="71" t="s">
        <v>477</v>
      </c>
      <c r="F166" s="72">
        <v>24.35</v>
      </c>
      <c r="G166" s="72">
        <v>407.55</v>
      </c>
      <c r="H166" s="72">
        <v>28.5</v>
      </c>
      <c r="I166" s="72">
        <v>0</v>
      </c>
      <c r="J166" s="72">
        <v>0</v>
      </c>
      <c r="K166" s="72">
        <v>0</v>
      </c>
      <c r="L166" s="72">
        <v>0</v>
      </c>
      <c r="M166" s="72">
        <v>460.4</v>
      </c>
      <c r="N166" s="66">
        <f t="shared" si="5"/>
        <v>5.2888792354474377E-2</v>
      </c>
    </row>
    <row r="167" spans="1:14" x14ac:dyDescent="0.2">
      <c r="A167" s="71" t="s">
        <v>527</v>
      </c>
      <c r="B167" s="71" t="s">
        <v>158</v>
      </c>
      <c r="C167" s="71" t="s">
        <v>434</v>
      </c>
      <c r="D167" s="71" t="s">
        <v>478</v>
      </c>
      <c r="E167" s="71" t="s">
        <v>479</v>
      </c>
      <c r="F167" s="72">
        <v>62.6</v>
      </c>
      <c r="G167" s="72">
        <v>308.64999999999998</v>
      </c>
      <c r="H167" s="72">
        <v>36.450000000000003</v>
      </c>
      <c r="I167" s="72">
        <v>0</v>
      </c>
      <c r="J167" s="72">
        <v>0</v>
      </c>
      <c r="K167" s="72">
        <v>4.5</v>
      </c>
      <c r="L167" s="72">
        <v>0</v>
      </c>
      <c r="M167" s="72">
        <v>412.2</v>
      </c>
      <c r="N167" s="66">
        <f t="shared" si="5"/>
        <v>0.15186802523047066</v>
      </c>
    </row>
    <row r="168" spans="1:14" x14ac:dyDescent="0.2">
      <c r="A168" s="71" t="s">
        <v>527</v>
      </c>
      <c r="B168" s="71" t="s">
        <v>158</v>
      </c>
      <c r="C168" s="71" t="s">
        <v>434</v>
      </c>
      <c r="D168" s="71" t="s">
        <v>480</v>
      </c>
      <c r="E168" s="71" t="s">
        <v>481</v>
      </c>
      <c r="F168" s="72">
        <v>12.45</v>
      </c>
      <c r="G168" s="72">
        <v>225.6</v>
      </c>
      <c r="H168" s="72">
        <v>78</v>
      </c>
      <c r="I168" s="72">
        <v>24</v>
      </c>
      <c r="J168" s="72">
        <v>0</v>
      </c>
      <c r="K168" s="72">
        <v>24</v>
      </c>
      <c r="L168" s="72">
        <v>0</v>
      </c>
      <c r="M168" s="72">
        <v>364.05</v>
      </c>
      <c r="N168" s="66">
        <f t="shared" si="5"/>
        <v>3.4198599093531103E-2</v>
      </c>
    </row>
    <row r="169" spans="1:14" x14ac:dyDescent="0.2">
      <c r="A169" s="71" t="s">
        <v>527</v>
      </c>
      <c r="B169" s="71" t="s">
        <v>149</v>
      </c>
      <c r="C169" s="71" t="s">
        <v>482</v>
      </c>
      <c r="D169" s="71" t="s">
        <v>483</v>
      </c>
      <c r="E169" s="71" t="s">
        <v>484</v>
      </c>
      <c r="F169" s="72">
        <v>7.3</v>
      </c>
      <c r="G169" s="72">
        <v>1309.7</v>
      </c>
      <c r="H169" s="72">
        <v>36</v>
      </c>
      <c r="I169" s="72">
        <v>18</v>
      </c>
      <c r="J169" s="72">
        <v>0</v>
      </c>
      <c r="K169" s="72">
        <v>0</v>
      </c>
      <c r="L169" s="72">
        <v>0</v>
      </c>
      <c r="M169" s="72">
        <v>1371</v>
      </c>
      <c r="N169" s="66">
        <f t="shared" si="5"/>
        <v>5.3245805981035742E-3</v>
      </c>
    </row>
    <row r="170" spans="1:14" x14ac:dyDescent="0.2">
      <c r="A170" s="71" t="s">
        <v>527</v>
      </c>
      <c r="B170" s="71" t="s">
        <v>149</v>
      </c>
      <c r="C170" s="71" t="s">
        <v>482</v>
      </c>
      <c r="D170" s="71" t="s">
        <v>528</v>
      </c>
      <c r="E170" s="71" t="s">
        <v>529</v>
      </c>
      <c r="F170" s="72">
        <v>36.15</v>
      </c>
      <c r="G170" s="72">
        <v>3009.1</v>
      </c>
      <c r="H170" s="72">
        <v>29.25</v>
      </c>
      <c r="I170" s="72">
        <v>11.25</v>
      </c>
      <c r="J170" s="72">
        <v>0</v>
      </c>
      <c r="K170" s="72">
        <v>0</v>
      </c>
      <c r="L170" s="72">
        <v>0</v>
      </c>
      <c r="M170" s="72">
        <v>3085.75</v>
      </c>
      <c r="N170" s="66">
        <f t="shared" si="5"/>
        <v>1.171514218585433E-2</v>
      </c>
    </row>
    <row r="171" spans="1:14" x14ac:dyDescent="0.2">
      <c r="A171" s="71" t="s">
        <v>527</v>
      </c>
      <c r="B171" s="71" t="s">
        <v>155</v>
      </c>
      <c r="C171" s="71" t="s">
        <v>437</v>
      </c>
      <c r="D171" s="71" t="s">
        <v>485</v>
      </c>
      <c r="E171" s="71" t="s">
        <v>486</v>
      </c>
      <c r="F171" s="72">
        <v>18</v>
      </c>
      <c r="G171" s="72">
        <v>1010.45</v>
      </c>
      <c r="H171" s="72">
        <v>73.099999999999994</v>
      </c>
      <c r="I171" s="72">
        <v>4.5</v>
      </c>
      <c r="J171" s="72">
        <v>0</v>
      </c>
      <c r="K171" s="72">
        <v>4.5</v>
      </c>
      <c r="L171" s="72">
        <v>0</v>
      </c>
      <c r="M171" s="72">
        <v>1110.55</v>
      </c>
      <c r="N171" s="66">
        <f t="shared" si="5"/>
        <v>1.6208185133492415E-2</v>
      </c>
    </row>
    <row r="172" spans="1:14" x14ac:dyDescent="0.2">
      <c r="A172" s="71" t="s">
        <v>527</v>
      </c>
      <c r="B172" s="71" t="s">
        <v>151</v>
      </c>
      <c r="C172" s="71" t="s">
        <v>487</v>
      </c>
      <c r="D172" s="71" t="s">
        <v>488</v>
      </c>
      <c r="E172" s="71" t="s">
        <v>489</v>
      </c>
      <c r="F172" s="72">
        <v>23</v>
      </c>
      <c r="G172" s="72">
        <v>534.75</v>
      </c>
      <c r="H172" s="72">
        <v>162.1</v>
      </c>
      <c r="I172" s="72">
        <v>10.5</v>
      </c>
      <c r="J172" s="72">
        <v>0</v>
      </c>
      <c r="K172" s="72">
        <v>10.5</v>
      </c>
      <c r="L172" s="72">
        <v>0</v>
      </c>
      <c r="M172" s="72">
        <v>740.85</v>
      </c>
      <c r="N172" s="66">
        <f t="shared" si="5"/>
        <v>3.1045420800431937E-2</v>
      </c>
    </row>
    <row r="173" spans="1:14" x14ac:dyDescent="0.2">
      <c r="A173" s="71" t="s">
        <v>527</v>
      </c>
      <c r="B173" s="71" t="s">
        <v>151</v>
      </c>
      <c r="C173" s="71" t="s">
        <v>487</v>
      </c>
      <c r="D173" s="71" t="s">
        <v>490</v>
      </c>
      <c r="E173" s="71" t="s">
        <v>465</v>
      </c>
      <c r="F173" s="72">
        <v>13</v>
      </c>
      <c r="G173" s="72">
        <v>517.75</v>
      </c>
      <c r="H173" s="72">
        <v>13.5</v>
      </c>
      <c r="I173" s="72">
        <v>9</v>
      </c>
      <c r="J173" s="72">
        <v>0</v>
      </c>
      <c r="K173" s="72">
        <v>13.5</v>
      </c>
      <c r="L173" s="72">
        <v>0</v>
      </c>
      <c r="M173" s="72">
        <v>566.75</v>
      </c>
      <c r="N173" s="66">
        <f t="shared" si="5"/>
        <v>2.2937803264225849E-2</v>
      </c>
    </row>
    <row r="174" spans="1:14" x14ac:dyDescent="0.2">
      <c r="A174" s="71" t="s">
        <v>527</v>
      </c>
      <c r="B174" s="71" t="s">
        <v>151</v>
      </c>
      <c r="C174" s="71" t="s">
        <v>487</v>
      </c>
      <c r="D174" s="71" t="s">
        <v>491</v>
      </c>
      <c r="E174" s="71" t="s">
        <v>492</v>
      </c>
      <c r="F174" s="72">
        <v>32.01</v>
      </c>
      <c r="G174" s="72">
        <v>858.74</v>
      </c>
      <c r="H174" s="72">
        <v>184.45</v>
      </c>
      <c r="I174" s="72">
        <v>12</v>
      </c>
      <c r="J174" s="72">
        <v>0</v>
      </c>
      <c r="K174" s="72">
        <v>12</v>
      </c>
      <c r="L174" s="72">
        <v>0</v>
      </c>
      <c r="M174" s="72">
        <v>1105.2</v>
      </c>
      <c r="N174" s="66">
        <f t="shared" si="5"/>
        <v>2.8963083604777413E-2</v>
      </c>
    </row>
    <row r="175" spans="1:14" x14ac:dyDescent="0.2">
      <c r="A175" s="71" t="s">
        <v>527</v>
      </c>
      <c r="B175" s="71" t="s">
        <v>151</v>
      </c>
      <c r="C175" s="71" t="s">
        <v>487</v>
      </c>
      <c r="D175" s="71" t="s">
        <v>493</v>
      </c>
      <c r="E175" s="71" t="s">
        <v>467</v>
      </c>
      <c r="F175" s="72">
        <v>17.100000000000001</v>
      </c>
      <c r="G175" s="72">
        <v>899</v>
      </c>
      <c r="H175" s="72">
        <v>47.25</v>
      </c>
      <c r="I175" s="72">
        <v>11.25</v>
      </c>
      <c r="J175" s="72">
        <v>9</v>
      </c>
      <c r="K175" s="72">
        <v>9</v>
      </c>
      <c r="L175" s="72">
        <v>1.5</v>
      </c>
      <c r="M175" s="72">
        <v>1000.1</v>
      </c>
      <c r="N175" s="66">
        <f t="shared" si="5"/>
        <v>1.7098290170982904E-2</v>
      </c>
    </row>
    <row r="176" spans="1:14" x14ac:dyDescent="0.2">
      <c r="A176" s="71" t="s">
        <v>527</v>
      </c>
      <c r="B176" s="71" t="s">
        <v>151</v>
      </c>
      <c r="C176" s="71" t="s">
        <v>487</v>
      </c>
      <c r="D176" s="71" t="s">
        <v>494</v>
      </c>
      <c r="E176" s="71" t="s">
        <v>471</v>
      </c>
      <c r="F176" s="72">
        <v>42</v>
      </c>
      <c r="G176" s="72">
        <v>968.8</v>
      </c>
      <c r="H176" s="72">
        <v>63</v>
      </c>
      <c r="I176" s="72">
        <v>9</v>
      </c>
      <c r="J176" s="72">
        <v>0</v>
      </c>
      <c r="K176" s="72">
        <v>9</v>
      </c>
      <c r="L176" s="72">
        <v>0</v>
      </c>
      <c r="M176" s="72">
        <v>1091.8</v>
      </c>
      <c r="N176" s="66">
        <f t="shared" si="5"/>
        <v>3.8468583989741713E-2</v>
      </c>
    </row>
    <row r="177" spans="1:14" x14ac:dyDescent="0.2">
      <c r="A177" s="71" t="s">
        <v>527</v>
      </c>
      <c r="B177" s="71" t="s">
        <v>152</v>
      </c>
      <c r="C177" s="71" t="s">
        <v>435</v>
      </c>
      <c r="D177" s="71" t="s">
        <v>495</v>
      </c>
      <c r="E177" s="71" t="s">
        <v>469</v>
      </c>
      <c r="F177" s="72">
        <v>275</v>
      </c>
      <c r="G177" s="72">
        <v>1585.7</v>
      </c>
      <c r="H177" s="72">
        <v>238.5</v>
      </c>
      <c r="I177" s="72">
        <v>0</v>
      </c>
      <c r="J177" s="72">
        <v>0</v>
      </c>
      <c r="K177" s="72">
        <v>9.75</v>
      </c>
      <c r="L177" s="72">
        <v>10.050000000000001</v>
      </c>
      <c r="M177" s="72">
        <v>2119</v>
      </c>
      <c r="N177" s="66">
        <f t="shared" si="5"/>
        <v>0.12977819726285983</v>
      </c>
    </row>
    <row r="178" spans="1:14" x14ac:dyDescent="0.2">
      <c r="A178" s="71" t="s">
        <v>527</v>
      </c>
      <c r="B178" s="71" t="s">
        <v>159</v>
      </c>
      <c r="C178" s="71" t="s">
        <v>496</v>
      </c>
      <c r="D178" s="71" t="s">
        <v>497</v>
      </c>
      <c r="E178" s="71" t="s">
        <v>463</v>
      </c>
      <c r="F178" s="72">
        <v>34.32</v>
      </c>
      <c r="G178" s="72">
        <v>633.58000000000004</v>
      </c>
      <c r="H178" s="72">
        <v>157.65</v>
      </c>
      <c r="I178" s="72">
        <v>9</v>
      </c>
      <c r="J178" s="72">
        <v>0</v>
      </c>
      <c r="K178" s="72">
        <v>9</v>
      </c>
      <c r="L178" s="72">
        <v>0</v>
      </c>
      <c r="M178" s="72">
        <v>843.55</v>
      </c>
      <c r="N178" s="66">
        <f t="shared" si="5"/>
        <v>4.0685199454685558E-2</v>
      </c>
    </row>
    <row r="179" spans="1:14" x14ac:dyDescent="0.2">
      <c r="A179" s="71" t="s">
        <v>527</v>
      </c>
      <c r="B179" s="71" t="s">
        <v>159</v>
      </c>
      <c r="C179" s="71" t="s">
        <v>496</v>
      </c>
      <c r="D179" s="71" t="s">
        <v>498</v>
      </c>
      <c r="E179" s="71" t="s">
        <v>499</v>
      </c>
      <c r="F179" s="72">
        <v>31.47</v>
      </c>
      <c r="G179" s="72">
        <v>450.93</v>
      </c>
      <c r="H179" s="72">
        <v>18</v>
      </c>
      <c r="I179" s="72">
        <v>9</v>
      </c>
      <c r="J179" s="72">
        <v>0</v>
      </c>
      <c r="K179" s="72">
        <v>9</v>
      </c>
      <c r="L179" s="72">
        <v>0</v>
      </c>
      <c r="M179" s="72">
        <v>519.4</v>
      </c>
      <c r="N179" s="66">
        <f t="shared" si="5"/>
        <v>6.058914131690412E-2</v>
      </c>
    </row>
    <row r="180" spans="1:14" x14ac:dyDescent="0.2">
      <c r="A180" s="71" t="s">
        <v>527</v>
      </c>
      <c r="B180" s="71" t="s">
        <v>160</v>
      </c>
      <c r="C180" s="71" t="s">
        <v>432</v>
      </c>
      <c r="D180" s="71" t="s">
        <v>500</v>
      </c>
      <c r="E180" s="71" t="s">
        <v>501</v>
      </c>
      <c r="F180" s="72">
        <v>109.5</v>
      </c>
      <c r="G180" s="72">
        <v>1786.5</v>
      </c>
      <c r="H180" s="72">
        <v>36</v>
      </c>
      <c r="I180" s="72">
        <v>0</v>
      </c>
      <c r="J180" s="72">
        <v>0</v>
      </c>
      <c r="K180" s="72">
        <v>0</v>
      </c>
      <c r="L180" s="72">
        <v>0</v>
      </c>
      <c r="M180" s="72">
        <v>1932</v>
      </c>
      <c r="N180" s="66">
        <f t="shared" si="5"/>
        <v>5.6677018633540376E-2</v>
      </c>
    </row>
    <row r="181" spans="1:14" x14ac:dyDescent="0.2">
      <c r="A181" s="71" t="s">
        <v>527</v>
      </c>
      <c r="B181" s="71" t="s">
        <v>160</v>
      </c>
      <c r="C181" s="71" t="s">
        <v>432</v>
      </c>
      <c r="D181" s="71" t="s">
        <v>502</v>
      </c>
      <c r="E181" s="71" t="s">
        <v>503</v>
      </c>
      <c r="F181" s="72">
        <v>35</v>
      </c>
      <c r="G181" s="72">
        <v>512</v>
      </c>
      <c r="H181" s="72">
        <v>18</v>
      </c>
      <c r="I181" s="72">
        <v>0</v>
      </c>
      <c r="J181" s="72">
        <v>0</v>
      </c>
      <c r="K181" s="72">
        <v>0</v>
      </c>
      <c r="L181" s="72">
        <v>0</v>
      </c>
      <c r="M181" s="72">
        <v>565</v>
      </c>
      <c r="N181" s="66">
        <f t="shared" si="5"/>
        <v>6.1946902654867256E-2</v>
      </c>
    </row>
    <row r="182" spans="1:14" x14ac:dyDescent="0.2">
      <c r="A182" s="71" t="s">
        <v>527</v>
      </c>
      <c r="B182" s="71" t="s">
        <v>156</v>
      </c>
      <c r="C182" s="71" t="s">
        <v>504</v>
      </c>
      <c r="D182" s="71" t="s">
        <v>505</v>
      </c>
      <c r="E182" s="71" t="s">
        <v>506</v>
      </c>
      <c r="F182" s="72">
        <v>0</v>
      </c>
      <c r="G182" s="72">
        <v>398.5</v>
      </c>
      <c r="H182" s="72">
        <v>9</v>
      </c>
      <c r="I182" s="72">
        <v>0</v>
      </c>
      <c r="J182" s="72">
        <v>0</v>
      </c>
      <c r="K182" s="72">
        <v>0</v>
      </c>
      <c r="L182" s="72">
        <v>0</v>
      </c>
      <c r="M182" s="72">
        <v>407.5</v>
      </c>
      <c r="N182" s="66">
        <f t="shared" si="5"/>
        <v>0</v>
      </c>
    </row>
    <row r="183" spans="1:14" x14ac:dyDescent="0.2">
      <c r="A183" s="71" t="s">
        <v>527</v>
      </c>
      <c r="B183" s="71" t="s">
        <v>150</v>
      </c>
      <c r="C183" s="71" t="s">
        <v>507</v>
      </c>
      <c r="D183" s="71" t="s">
        <v>508</v>
      </c>
      <c r="E183" s="71" t="s">
        <v>509</v>
      </c>
      <c r="F183" s="72">
        <v>49.31</v>
      </c>
      <c r="G183" s="72">
        <v>1414.97</v>
      </c>
      <c r="H183" s="72">
        <v>147.91999999999999</v>
      </c>
      <c r="I183" s="72">
        <v>20.7</v>
      </c>
      <c r="J183" s="72">
        <v>0</v>
      </c>
      <c r="K183" s="72">
        <v>0</v>
      </c>
      <c r="L183" s="72">
        <v>0</v>
      </c>
      <c r="M183" s="72">
        <v>1632.9</v>
      </c>
      <c r="N183" s="66">
        <f t="shared" si="5"/>
        <v>3.0197807581603283E-2</v>
      </c>
    </row>
    <row r="184" spans="1:14" x14ac:dyDescent="0.2">
      <c r="A184" s="71" t="s">
        <v>527</v>
      </c>
      <c r="B184" s="71" t="s">
        <v>157</v>
      </c>
      <c r="C184" s="71" t="s">
        <v>510</v>
      </c>
      <c r="D184" s="71" t="s">
        <v>524</v>
      </c>
      <c r="E184" s="71" t="s">
        <v>525</v>
      </c>
      <c r="F184" s="72">
        <v>0</v>
      </c>
      <c r="G184" s="72">
        <v>272.27999999999997</v>
      </c>
      <c r="H184" s="72">
        <v>6</v>
      </c>
      <c r="I184" s="72">
        <v>0</v>
      </c>
      <c r="J184" s="72">
        <v>0</v>
      </c>
      <c r="K184" s="72">
        <v>0</v>
      </c>
      <c r="L184" s="72">
        <v>0</v>
      </c>
      <c r="M184" s="72">
        <v>278.27999999999997</v>
      </c>
      <c r="N184" s="66">
        <f t="shared" si="5"/>
        <v>0</v>
      </c>
    </row>
    <row r="185" spans="1:14" x14ac:dyDescent="0.2">
      <c r="A185" s="71" t="s">
        <v>527</v>
      </c>
      <c r="B185" s="71" t="s">
        <v>157</v>
      </c>
      <c r="C185" s="71" t="s">
        <v>510</v>
      </c>
      <c r="D185" s="71" t="s">
        <v>517</v>
      </c>
      <c r="E185" s="71" t="s">
        <v>518</v>
      </c>
      <c r="F185" s="72">
        <v>20.2</v>
      </c>
      <c r="G185" s="72">
        <v>407.6</v>
      </c>
      <c r="H185" s="72">
        <v>19.5</v>
      </c>
      <c r="I185" s="72">
        <v>10.5</v>
      </c>
      <c r="J185" s="72">
        <v>0</v>
      </c>
      <c r="K185" s="72">
        <v>15</v>
      </c>
      <c r="L185" s="72">
        <v>0</v>
      </c>
      <c r="M185" s="72">
        <v>472.8</v>
      </c>
      <c r="N185" s="66">
        <f t="shared" si="5"/>
        <v>4.2724196277495768E-2</v>
      </c>
    </row>
    <row r="186" spans="1:14" x14ac:dyDescent="0.2">
      <c r="A186" s="71" t="s">
        <v>527</v>
      </c>
      <c r="B186" s="71" t="s">
        <v>157</v>
      </c>
      <c r="C186" s="71" t="s">
        <v>510</v>
      </c>
      <c r="D186" s="71" t="s">
        <v>511</v>
      </c>
      <c r="E186" s="71" t="s">
        <v>512</v>
      </c>
      <c r="F186" s="72">
        <v>78.599999999999994</v>
      </c>
      <c r="G186" s="72">
        <v>502.6</v>
      </c>
      <c r="H186" s="72">
        <v>15</v>
      </c>
      <c r="I186" s="72">
        <v>17.399999999999999</v>
      </c>
      <c r="J186" s="72">
        <v>0</v>
      </c>
      <c r="K186" s="72">
        <v>24.3</v>
      </c>
      <c r="L186" s="72">
        <v>0</v>
      </c>
      <c r="M186" s="72">
        <v>637.9</v>
      </c>
      <c r="N186" s="66">
        <f t="shared" si="5"/>
        <v>0.12321680514187176</v>
      </c>
    </row>
    <row r="187" spans="1:14" x14ac:dyDescent="0.2">
      <c r="A187" s="71" t="s">
        <v>527</v>
      </c>
      <c r="B187" s="71" t="s">
        <v>157</v>
      </c>
      <c r="C187" s="71" t="s">
        <v>510</v>
      </c>
      <c r="D187" s="71" t="s">
        <v>513</v>
      </c>
      <c r="E187" s="71" t="s">
        <v>514</v>
      </c>
      <c r="F187" s="72">
        <v>182.31</v>
      </c>
      <c r="G187" s="72">
        <v>1544.09</v>
      </c>
      <c r="H187" s="72">
        <v>138.30000000000001</v>
      </c>
      <c r="I187" s="72">
        <v>29.7</v>
      </c>
      <c r="J187" s="72">
        <v>0</v>
      </c>
      <c r="K187" s="72">
        <v>34.200000000000003</v>
      </c>
      <c r="L187" s="72">
        <v>3.7</v>
      </c>
      <c r="M187" s="72">
        <v>1932.3</v>
      </c>
      <c r="N187" s="66">
        <f t="shared" si="5"/>
        <v>9.4348703617450708E-2</v>
      </c>
    </row>
    <row r="188" spans="1:14" x14ac:dyDescent="0.2">
      <c r="A188" s="71" t="s">
        <v>527</v>
      </c>
      <c r="B188" s="71" t="s">
        <v>157</v>
      </c>
      <c r="C188" s="71" t="s">
        <v>510</v>
      </c>
      <c r="D188" s="71" t="s">
        <v>515</v>
      </c>
      <c r="E188" s="71" t="s">
        <v>473</v>
      </c>
      <c r="F188" s="72">
        <v>51.6</v>
      </c>
      <c r="G188" s="72">
        <v>526.66999999999996</v>
      </c>
      <c r="H188" s="72">
        <v>19.5</v>
      </c>
      <c r="I188" s="72">
        <v>13.5</v>
      </c>
      <c r="J188" s="72">
        <v>0</v>
      </c>
      <c r="K188" s="72">
        <v>13.5</v>
      </c>
      <c r="L188" s="72">
        <v>0</v>
      </c>
      <c r="M188" s="72">
        <v>624.77</v>
      </c>
      <c r="N188" s="66">
        <f t="shared" si="5"/>
        <v>8.2590393264721423E-2</v>
      </c>
    </row>
    <row r="189" spans="1:14" x14ac:dyDescent="0.2">
      <c r="A189" s="71" t="s">
        <v>527</v>
      </c>
      <c r="B189" s="71" t="s">
        <v>530</v>
      </c>
      <c r="C189" s="71" t="s">
        <v>531</v>
      </c>
      <c r="D189" s="71" t="s">
        <v>532</v>
      </c>
      <c r="E189" s="71" t="s">
        <v>533</v>
      </c>
      <c r="F189" s="72">
        <v>0</v>
      </c>
      <c r="G189" s="72">
        <v>60</v>
      </c>
      <c r="H189" s="72">
        <v>0</v>
      </c>
      <c r="I189" s="72">
        <v>0</v>
      </c>
      <c r="J189" s="72">
        <v>0</v>
      </c>
      <c r="K189" s="72">
        <v>0</v>
      </c>
      <c r="L189" s="72">
        <v>0</v>
      </c>
      <c r="M189" s="72">
        <v>60</v>
      </c>
      <c r="N189" s="66">
        <f t="shared" si="5"/>
        <v>0</v>
      </c>
    </row>
    <row r="190" spans="1:14" x14ac:dyDescent="0.2">
      <c r="A190" s="71" t="s">
        <v>527</v>
      </c>
      <c r="B190" s="71" t="s">
        <v>161</v>
      </c>
      <c r="C190" s="71" t="s">
        <v>534</v>
      </c>
      <c r="D190" s="71" t="s">
        <v>535</v>
      </c>
      <c r="E190" s="71" t="s">
        <v>536</v>
      </c>
      <c r="F190" s="72">
        <v>0</v>
      </c>
      <c r="G190" s="72">
        <v>139</v>
      </c>
      <c r="H190" s="72">
        <v>0</v>
      </c>
      <c r="I190" s="72">
        <v>0</v>
      </c>
      <c r="J190" s="72">
        <v>0</v>
      </c>
      <c r="K190" s="72">
        <v>0</v>
      </c>
      <c r="L190" s="72">
        <v>0</v>
      </c>
      <c r="M190" s="72">
        <v>139</v>
      </c>
      <c r="N190" s="66">
        <f t="shared" si="5"/>
        <v>0</v>
      </c>
    </row>
    <row r="191" spans="1:14" x14ac:dyDescent="0.2">
      <c r="A191" t="s">
        <v>438</v>
      </c>
      <c r="B191">
        <f>COUNTA(B151:B190)</f>
        <v>40</v>
      </c>
      <c r="F191">
        <f t="shared" ref="F191:M191" si="7">SUM(F151:F190)</f>
        <v>1709.6499999999999</v>
      </c>
      <c r="G191">
        <f t="shared" si="7"/>
        <v>26859.56</v>
      </c>
      <c r="H191">
        <f t="shared" si="7"/>
        <v>2099.0200000000004</v>
      </c>
      <c r="I191">
        <f t="shared" si="7"/>
        <v>325.79999999999995</v>
      </c>
      <c r="J191">
        <f t="shared" si="7"/>
        <v>9</v>
      </c>
      <c r="K191">
        <f t="shared" si="7"/>
        <v>308.25</v>
      </c>
      <c r="L191">
        <f t="shared" si="7"/>
        <v>21.25</v>
      </c>
      <c r="M191">
        <f t="shared" si="7"/>
        <v>31345.53</v>
      </c>
      <c r="N191" s="66">
        <f t="shared" si="5"/>
        <v>5.454206708261114E-2</v>
      </c>
    </row>
    <row r="192" spans="1:14" x14ac:dyDescent="0.2">
      <c r="A192" s="73"/>
      <c r="B192" s="74"/>
      <c r="C192" s="74"/>
      <c r="D192" s="73"/>
      <c r="E192" s="74"/>
      <c r="F192" s="73"/>
      <c r="G192" s="73"/>
      <c r="H192" s="73"/>
      <c r="I192" s="73"/>
      <c r="J192" s="73"/>
      <c r="K192" s="73"/>
      <c r="L192" s="73"/>
      <c r="M192" s="73"/>
      <c r="N192" s="66"/>
    </row>
    <row r="193" spans="1:14" x14ac:dyDescent="0.2">
      <c r="A193" s="71" t="s">
        <v>537</v>
      </c>
      <c r="B193" s="71" t="s">
        <v>153</v>
      </c>
      <c r="C193" s="71" t="s">
        <v>449</v>
      </c>
      <c r="D193" s="71" t="s">
        <v>450</v>
      </c>
      <c r="E193" s="71" t="s">
        <v>451</v>
      </c>
      <c r="F193" s="72">
        <v>13.7</v>
      </c>
      <c r="G193" s="72">
        <v>473.45</v>
      </c>
      <c r="H193" s="72">
        <v>194.45</v>
      </c>
      <c r="I193" s="72">
        <v>0</v>
      </c>
      <c r="J193" s="72">
        <v>0</v>
      </c>
      <c r="K193" s="72">
        <v>0</v>
      </c>
      <c r="L193" s="72">
        <v>0</v>
      </c>
      <c r="M193" s="72">
        <v>681.6</v>
      </c>
      <c r="N193" s="66">
        <f t="shared" si="5"/>
        <v>2.0099765258215961E-2</v>
      </c>
    </row>
    <row r="194" spans="1:14" x14ac:dyDescent="0.2">
      <c r="A194" s="71" t="s">
        <v>537</v>
      </c>
      <c r="B194" s="71" t="s">
        <v>153</v>
      </c>
      <c r="C194" s="71" t="s">
        <v>449</v>
      </c>
      <c r="D194" s="71" t="s">
        <v>452</v>
      </c>
      <c r="E194" s="71" t="s">
        <v>453</v>
      </c>
      <c r="F194" s="72">
        <v>29.8</v>
      </c>
      <c r="G194" s="72">
        <v>461.85</v>
      </c>
      <c r="H194" s="72">
        <v>16.5</v>
      </c>
      <c r="I194" s="72">
        <v>0</v>
      </c>
      <c r="J194" s="72">
        <v>0</v>
      </c>
      <c r="K194" s="72">
        <v>0</v>
      </c>
      <c r="L194" s="72">
        <v>0</v>
      </c>
      <c r="M194" s="72">
        <v>508.15</v>
      </c>
      <c r="N194" s="66">
        <f t="shared" si="5"/>
        <v>5.8644101151234876E-2</v>
      </c>
    </row>
    <row r="195" spans="1:14" x14ac:dyDescent="0.2">
      <c r="A195" s="71" t="s">
        <v>537</v>
      </c>
      <c r="B195" s="71" t="s">
        <v>153</v>
      </c>
      <c r="C195" s="71" t="s">
        <v>449</v>
      </c>
      <c r="D195" s="71" t="s">
        <v>454</v>
      </c>
      <c r="E195" s="71" t="s">
        <v>455</v>
      </c>
      <c r="F195" s="72">
        <v>115.44</v>
      </c>
      <c r="G195" s="72">
        <v>745.54</v>
      </c>
      <c r="H195" s="72">
        <v>18</v>
      </c>
      <c r="I195" s="72">
        <v>0</v>
      </c>
      <c r="J195" s="72">
        <v>0</v>
      </c>
      <c r="K195" s="72">
        <v>0</v>
      </c>
      <c r="L195" s="72">
        <v>0</v>
      </c>
      <c r="M195" s="72">
        <v>878.98</v>
      </c>
      <c r="N195" s="66">
        <f t="shared" ref="N195:N258" si="8">F195/M195</f>
        <v>0.13133404628091652</v>
      </c>
    </row>
    <row r="196" spans="1:14" x14ac:dyDescent="0.2">
      <c r="A196" s="71" t="s">
        <v>537</v>
      </c>
      <c r="B196" s="71" t="s">
        <v>153</v>
      </c>
      <c r="C196" s="71" t="s">
        <v>449</v>
      </c>
      <c r="D196" s="71" t="s">
        <v>456</v>
      </c>
      <c r="E196" s="71" t="s">
        <v>457</v>
      </c>
      <c r="F196" s="72">
        <v>30.76</v>
      </c>
      <c r="G196" s="72">
        <v>431.55</v>
      </c>
      <c r="H196" s="72">
        <v>12</v>
      </c>
      <c r="I196" s="72">
        <v>0</v>
      </c>
      <c r="J196" s="72">
        <v>0</v>
      </c>
      <c r="K196" s="72">
        <v>0</v>
      </c>
      <c r="L196" s="72">
        <v>0</v>
      </c>
      <c r="M196" s="72">
        <v>474.31</v>
      </c>
      <c r="N196" s="66">
        <f t="shared" si="8"/>
        <v>6.4852100946638278E-2</v>
      </c>
    </row>
    <row r="197" spans="1:14" x14ac:dyDescent="0.2">
      <c r="A197" s="71" t="s">
        <v>537</v>
      </c>
      <c r="B197" s="71" t="s">
        <v>154</v>
      </c>
      <c r="C197" s="71" t="s">
        <v>426</v>
      </c>
      <c r="D197" s="71" t="s">
        <v>458</v>
      </c>
      <c r="E197" s="71" t="s">
        <v>459</v>
      </c>
      <c r="F197" s="72">
        <v>36.700000000000003</v>
      </c>
      <c r="G197" s="72">
        <v>889.17</v>
      </c>
      <c r="H197" s="72">
        <v>12.6</v>
      </c>
      <c r="I197" s="72">
        <v>0</v>
      </c>
      <c r="J197" s="72">
        <v>0</v>
      </c>
      <c r="K197" s="72">
        <v>0</v>
      </c>
      <c r="L197" s="72">
        <v>0</v>
      </c>
      <c r="M197" s="72">
        <v>938.47</v>
      </c>
      <c r="N197" s="66">
        <f t="shared" si="8"/>
        <v>3.9106204780120835E-2</v>
      </c>
    </row>
    <row r="198" spans="1:14" x14ac:dyDescent="0.2">
      <c r="A198" s="71" t="s">
        <v>537</v>
      </c>
      <c r="B198" s="71" t="s">
        <v>154</v>
      </c>
      <c r="C198" s="71" t="s">
        <v>426</v>
      </c>
      <c r="D198" s="71" t="s">
        <v>460</v>
      </c>
      <c r="E198" s="71" t="s">
        <v>461</v>
      </c>
      <c r="F198" s="72">
        <v>69.2</v>
      </c>
      <c r="G198" s="72">
        <v>763.9</v>
      </c>
      <c r="H198" s="72">
        <v>15.4</v>
      </c>
      <c r="I198" s="72">
        <v>0</v>
      </c>
      <c r="J198" s="72">
        <v>0</v>
      </c>
      <c r="K198" s="72">
        <v>0</v>
      </c>
      <c r="L198" s="72">
        <v>0</v>
      </c>
      <c r="M198" s="72">
        <v>848.5</v>
      </c>
      <c r="N198" s="66">
        <f t="shared" si="8"/>
        <v>8.1555686505598121E-2</v>
      </c>
    </row>
    <row r="199" spans="1:14" x14ac:dyDescent="0.2">
      <c r="A199" s="71" t="s">
        <v>537</v>
      </c>
      <c r="B199" s="71" t="s">
        <v>147</v>
      </c>
      <c r="C199" s="71" t="s">
        <v>431</v>
      </c>
      <c r="D199" s="71" t="s">
        <v>462</v>
      </c>
      <c r="E199" s="71" t="s">
        <v>463</v>
      </c>
      <c r="F199" s="72">
        <v>122.9</v>
      </c>
      <c r="G199" s="72">
        <v>249</v>
      </c>
      <c r="H199" s="72">
        <v>52</v>
      </c>
      <c r="I199" s="72">
        <v>0</v>
      </c>
      <c r="J199" s="72">
        <v>0</v>
      </c>
      <c r="K199" s="72">
        <v>0</v>
      </c>
      <c r="L199" s="72">
        <v>0</v>
      </c>
      <c r="M199" s="72">
        <v>423.9</v>
      </c>
      <c r="N199" s="66">
        <f t="shared" si="8"/>
        <v>0.28992686954470398</v>
      </c>
    </row>
    <row r="200" spans="1:14" x14ac:dyDescent="0.2">
      <c r="A200" s="71" t="s">
        <v>537</v>
      </c>
      <c r="B200" s="71" t="s">
        <v>147</v>
      </c>
      <c r="C200" s="71" t="s">
        <v>431</v>
      </c>
      <c r="D200" s="71" t="s">
        <v>464</v>
      </c>
      <c r="E200" s="71" t="s">
        <v>465</v>
      </c>
      <c r="F200" s="72">
        <v>44</v>
      </c>
      <c r="G200" s="72">
        <v>350.15</v>
      </c>
      <c r="H200" s="72">
        <v>15.5</v>
      </c>
      <c r="I200" s="72">
        <v>6</v>
      </c>
      <c r="J200" s="72">
        <v>0</v>
      </c>
      <c r="K200" s="72">
        <v>6</v>
      </c>
      <c r="L200" s="72">
        <v>0</v>
      </c>
      <c r="M200" s="72">
        <v>421.65</v>
      </c>
      <c r="N200" s="66">
        <f t="shared" si="8"/>
        <v>0.10435195066998697</v>
      </c>
    </row>
    <row r="201" spans="1:14" x14ac:dyDescent="0.2">
      <c r="A201" s="71" t="s">
        <v>537</v>
      </c>
      <c r="B201" s="71" t="s">
        <v>147</v>
      </c>
      <c r="C201" s="71" t="s">
        <v>431</v>
      </c>
      <c r="D201" s="71" t="s">
        <v>466</v>
      </c>
      <c r="E201" s="71" t="s">
        <v>467</v>
      </c>
      <c r="F201" s="72">
        <v>18</v>
      </c>
      <c r="G201" s="72">
        <v>399.9</v>
      </c>
      <c r="H201" s="72">
        <v>26.5</v>
      </c>
      <c r="I201" s="72">
        <v>0</v>
      </c>
      <c r="J201" s="72">
        <v>0</v>
      </c>
      <c r="K201" s="72">
        <v>0</v>
      </c>
      <c r="L201" s="72">
        <v>0</v>
      </c>
      <c r="M201" s="72">
        <v>444.4</v>
      </c>
      <c r="N201" s="66">
        <f t="shared" si="8"/>
        <v>4.0504050405040508E-2</v>
      </c>
    </row>
    <row r="202" spans="1:14" x14ac:dyDescent="0.2">
      <c r="A202" s="71" t="s">
        <v>537</v>
      </c>
      <c r="B202" s="71" t="s">
        <v>147</v>
      </c>
      <c r="C202" s="71" t="s">
        <v>431</v>
      </c>
      <c r="D202" s="71" t="s">
        <v>468</v>
      </c>
      <c r="E202" s="71" t="s">
        <v>469</v>
      </c>
      <c r="F202" s="72">
        <v>45</v>
      </c>
      <c r="G202" s="72">
        <v>294</v>
      </c>
      <c r="H202" s="72">
        <v>52.5</v>
      </c>
      <c r="I202" s="72">
        <v>0</v>
      </c>
      <c r="J202" s="72">
        <v>0</v>
      </c>
      <c r="K202" s="72">
        <v>0</v>
      </c>
      <c r="L202" s="72">
        <v>0</v>
      </c>
      <c r="M202" s="72">
        <v>391.5</v>
      </c>
      <c r="N202" s="66">
        <f t="shared" si="8"/>
        <v>0.11494252873563218</v>
      </c>
    </row>
    <row r="203" spans="1:14" x14ac:dyDescent="0.2">
      <c r="A203" s="71" t="s">
        <v>537</v>
      </c>
      <c r="B203" s="71" t="s">
        <v>147</v>
      </c>
      <c r="C203" s="71" t="s">
        <v>431</v>
      </c>
      <c r="D203" s="71" t="s">
        <v>470</v>
      </c>
      <c r="E203" s="71" t="s">
        <v>471</v>
      </c>
      <c r="F203" s="72">
        <v>42</v>
      </c>
      <c r="G203" s="72">
        <v>598.63</v>
      </c>
      <c r="H203" s="72">
        <v>24</v>
      </c>
      <c r="I203" s="72">
        <v>0</v>
      </c>
      <c r="J203" s="72">
        <v>0</v>
      </c>
      <c r="K203" s="72">
        <v>0</v>
      </c>
      <c r="L203" s="72">
        <v>0</v>
      </c>
      <c r="M203" s="72">
        <v>664.63</v>
      </c>
      <c r="N203" s="66">
        <f t="shared" si="8"/>
        <v>6.3193054782360106E-2</v>
      </c>
    </row>
    <row r="204" spans="1:14" x14ac:dyDescent="0.2">
      <c r="A204" s="71" t="s">
        <v>537</v>
      </c>
      <c r="B204" s="71" t="s">
        <v>147</v>
      </c>
      <c r="C204" s="71" t="s">
        <v>431</v>
      </c>
      <c r="D204" s="71" t="s">
        <v>472</v>
      </c>
      <c r="E204" s="71" t="s">
        <v>473</v>
      </c>
      <c r="F204" s="72">
        <v>4.5</v>
      </c>
      <c r="G204" s="72">
        <v>262.05</v>
      </c>
      <c r="H204" s="72">
        <v>9</v>
      </c>
      <c r="I204" s="72">
        <v>0</v>
      </c>
      <c r="J204" s="72">
        <v>0</v>
      </c>
      <c r="K204" s="72">
        <v>0</v>
      </c>
      <c r="L204" s="72">
        <v>0</v>
      </c>
      <c r="M204" s="72">
        <v>275.55</v>
      </c>
      <c r="N204" s="66">
        <f t="shared" si="8"/>
        <v>1.633097441480675E-2</v>
      </c>
    </row>
    <row r="205" spans="1:14" x14ac:dyDescent="0.2">
      <c r="A205" s="71" t="s">
        <v>537</v>
      </c>
      <c r="B205" s="71" t="s">
        <v>158</v>
      </c>
      <c r="C205" s="71" t="s">
        <v>434</v>
      </c>
      <c r="D205" s="71" t="s">
        <v>474</v>
      </c>
      <c r="E205" s="71" t="s">
        <v>475</v>
      </c>
      <c r="F205" s="72">
        <v>61.9</v>
      </c>
      <c r="G205" s="72">
        <v>227.45</v>
      </c>
      <c r="H205" s="72">
        <v>63</v>
      </c>
      <c r="I205" s="72">
        <v>0</v>
      </c>
      <c r="J205" s="72">
        <v>0</v>
      </c>
      <c r="K205" s="72">
        <v>0</v>
      </c>
      <c r="L205" s="72">
        <v>0</v>
      </c>
      <c r="M205" s="72">
        <v>352.35</v>
      </c>
      <c r="N205" s="66">
        <f t="shared" si="8"/>
        <v>0.17567759330211435</v>
      </c>
    </row>
    <row r="206" spans="1:14" x14ac:dyDescent="0.2">
      <c r="A206" s="71" t="s">
        <v>537</v>
      </c>
      <c r="B206" s="71" t="s">
        <v>158</v>
      </c>
      <c r="C206" s="71" t="s">
        <v>434</v>
      </c>
      <c r="D206" s="71" t="s">
        <v>476</v>
      </c>
      <c r="E206" s="71" t="s">
        <v>477</v>
      </c>
      <c r="F206" s="72">
        <v>72.75</v>
      </c>
      <c r="G206" s="72">
        <v>343.8</v>
      </c>
      <c r="H206" s="72">
        <v>40.5</v>
      </c>
      <c r="I206" s="72">
        <v>0</v>
      </c>
      <c r="J206" s="72">
        <v>0</v>
      </c>
      <c r="K206" s="72">
        <v>0</v>
      </c>
      <c r="L206" s="72">
        <v>0</v>
      </c>
      <c r="M206" s="72">
        <v>457.05</v>
      </c>
      <c r="N206" s="66">
        <f t="shared" si="8"/>
        <v>0.15917295700689202</v>
      </c>
    </row>
    <row r="207" spans="1:14" x14ac:dyDescent="0.2">
      <c r="A207" s="71" t="s">
        <v>537</v>
      </c>
      <c r="B207" s="71" t="s">
        <v>158</v>
      </c>
      <c r="C207" s="71" t="s">
        <v>434</v>
      </c>
      <c r="D207" s="71" t="s">
        <v>478</v>
      </c>
      <c r="E207" s="71" t="s">
        <v>479</v>
      </c>
      <c r="F207" s="72">
        <v>77.900000000000006</v>
      </c>
      <c r="G207" s="72">
        <v>320.55</v>
      </c>
      <c r="H207" s="72">
        <v>34</v>
      </c>
      <c r="I207" s="72">
        <v>0</v>
      </c>
      <c r="J207" s="72">
        <v>0</v>
      </c>
      <c r="K207" s="72">
        <v>4.5</v>
      </c>
      <c r="L207" s="72">
        <v>0</v>
      </c>
      <c r="M207" s="72">
        <v>436.95</v>
      </c>
      <c r="N207" s="66">
        <f t="shared" si="8"/>
        <v>0.17828126787962012</v>
      </c>
    </row>
    <row r="208" spans="1:14" x14ac:dyDescent="0.2">
      <c r="A208" s="71" t="s">
        <v>537</v>
      </c>
      <c r="B208" s="71" t="s">
        <v>158</v>
      </c>
      <c r="C208" s="71" t="s">
        <v>434</v>
      </c>
      <c r="D208" s="71" t="s">
        <v>480</v>
      </c>
      <c r="E208" s="71" t="s">
        <v>481</v>
      </c>
      <c r="F208" s="72">
        <v>24.25</v>
      </c>
      <c r="G208" s="72">
        <v>230.1</v>
      </c>
      <c r="H208" s="72">
        <v>71</v>
      </c>
      <c r="I208" s="72">
        <v>24</v>
      </c>
      <c r="J208" s="72">
        <v>0</v>
      </c>
      <c r="K208" s="72">
        <v>18</v>
      </c>
      <c r="L208" s="72">
        <v>0</v>
      </c>
      <c r="M208" s="72">
        <v>367.35</v>
      </c>
      <c r="N208" s="66">
        <f t="shared" si="8"/>
        <v>6.6013338777732397E-2</v>
      </c>
    </row>
    <row r="209" spans="1:14" x14ac:dyDescent="0.2">
      <c r="A209" s="71" t="s">
        <v>537</v>
      </c>
      <c r="B209" s="71" t="s">
        <v>149</v>
      </c>
      <c r="C209" s="71" t="s">
        <v>482</v>
      </c>
      <c r="D209" s="71" t="s">
        <v>483</v>
      </c>
      <c r="E209" s="71" t="s">
        <v>484</v>
      </c>
      <c r="F209" s="72">
        <v>0</v>
      </c>
      <c r="G209" s="72">
        <v>36.200000000000003</v>
      </c>
      <c r="H209" s="72">
        <v>0</v>
      </c>
      <c r="I209" s="72">
        <v>0</v>
      </c>
      <c r="J209" s="72">
        <v>0</v>
      </c>
      <c r="K209" s="72">
        <v>0</v>
      </c>
      <c r="L209" s="72">
        <v>0</v>
      </c>
      <c r="M209" s="72">
        <v>36.200000000000003</v>
      </c>
      <c r="N209" s="66">
        <f t="shared" si="8"/>
        <v>0</v>
      </c>
    </row>
    <row r="210" spans="1:14" x14ac:dyDescent="0.2">
      <c r="A210" s="71" t="s">
        <v>537</v>
      </c>
      <c r="B210" s="71" t="s">
        <v>149</v>
      </c>
      <c r="C210" s="71" t="s">
        <v>482</v>
      </c>
      <c r="D210" s="71" t="s">
        <v>528</v>
      </c>
      <c r="E210" s="71" t="s">
        <v>529</v>
      </c>
      <c r="F210" s="72">
        <v>195.1</v>
      </c>
      <c r="G210" s="72">
        <v>2766.05</v>
      </c>
      <c r="H210" s="72">
        <v>41</v>
      </c>
      <c r="I210" s="72">
        <v>0</v>
      </c>
      <c r="J210" s="72">
        <v>0</v>
      </c>
      <c r="K210" s="72">
        <v>0</v>
      </c>
      <c r="L210" s="72">
        <v>0</v>
      </c>
      <c r="M210" s="72">
        <v>3002.15</v>
      </c>
      <c r="N210" s="66">
        <f t="shared" si="8"/>
        <v>6.4986759489032861E-2</v>
      </c>
    </row>
    <row r="211" spans="1:14" x14ac:dyDescent="0.2">
      <c r="A211" s="71" t="s">
        <v>537</v>
      </c>
      <c r="B211" s="71" t="s">
        <v>155</v>
      </c>
      <c r="C211" s="71" t="s">
        <v>437</v>
      </c>
      <c r="D211" s="71" t="s">
        <v>485</v>
      </c>
      <c r="E211" s="71" t="s">
        <v>486</v>
      </c>
      <c r="F211" s="72">
        <v>16.8</v>
      </c>
      <c r="G211" s="72">
        <v>896.5</v>
      </c>
      <c r="H211" s="72">
        <v>146.19999999999999</v>
      </c>
      <c r="I211" s="72">
        <v>0</v>
      </c>
      <c r="J211" s="72">
        <v>0</v>
      </c>
      <c r="K211" s="72">
        <v>0</v>
      </c>
      <c r="L211" s="72">
        <v>2.4</v>
      </c>
      <c r="M211" s="72">
        <v>1061.9000000000001</v>
      </c>
      <c r="N211" s="66">
        <f t="shared" si="8"/>
        <v>1.5820698747528016E-2</v>
      </c>
    </row>
    <row r="212" spans="1:14" x14ac:dyDescent="0.2">
      <c r="A212" s="71" t="s">
        <v>537</v>
      </c>
      <c r="B212" s="71" t="s">
        <v>151</v>
      </c>
      <c r="C212" s="71" t="s">
        <v>487</v>
      </c>
      <c r="D212" s="71" t="s">
        <v>488</v>
      </c>
      <c r="E212" s="71" t="s">
        <v>489</v>
      </c>
      <c r="F212" s="72">
        <v>0</v>
      </c>
      <c r="G212" s="72">
        <v>504.05</v>
      </c>
      <c r="H212" s="72">
        <v>213.3</v>
      </c>
      <c r="I212" s="72">
        <v>4.5</v>
      </c>
      <c r="J212" s="72">
        <v>0</v>
      </c>
      <c r="K212" s="72">
        <v>4.5</v>
      </c>
      <c r="L212" s="72">
        <v>0</v>
      </c>
      <c r="M212" s="72">
        <v>726.35</v>
      </c>
      <c r="N212" s="66">
        <f t="shared" si="8"/>
        <v>0</v>
      </c>
    </row>
    <row r="213" spans="1:14" x14ac:dyDescent="0.2">
      <c r="A213" s="71" t="s">
        <v>537</v>
      </c>
      <c r="B213" s="71" t="s">
        <v>151</v>
      </c>
      <c r="C213" s="71" t="s">
        <v>487</v>
      </c>
      <c r="D213" s="71" t="s">
        <v>490</v>
      </c>
      <c r="E213" s="71" t="s">
        <v>465</v>
      </c>
      <c r="F213" s="72">
        <v>0</v>
      </c>
      <c r="G213" s="72">
        <v>520.04999999999995</v>
      </c>
      <c r="H213" s="72">
        <v>18</v>
      </c>
      <c r="I213" s="72">
        <v>4.5</v>
      </c>
      <c r="J213" s="72">
        <v>0</v>
      </c>
      <c r="K213" s="72">
        <v>9</v>
      </c>
      <c r="L213" s="72">
        <v>0</v>
      </c>
      <c r="M213" s="72">
        <v>551.54999999999995</v>
      </c>
      <c r="N213" s="66">
        <f t="shared" si="8"/>
        <v>0</v>
      </c>
    </row>
    <row r="214" spans="1:14" x14ac:dyDescent="0.2">
      <c r="A214" s="71" t="s">
        <v>537</v>
      </c>
      <c r="B214" s="71" t="s">
        <v>151</v>
      </c>
      <c r="C214" s="71" t="s">
        <v>487</v>
      </c>
      <c r="D214" s="71" t="s">
        <v>491</v>
      </c>
      <c r="E214" s="71" t="s">
        <v>492</v>
      </c>
      <c r="F214" s="72">
        <v>28.5</v>
      </c>
      <c r="G214" s="72">
        <v>782.5</v>
      </c>
      <c r="H214" s="72">
        <v>216.2</v>
      </c>
      <c r="I214" s="72">
        <v>6</v>
      </c>
      <c r="J214" s="72">
        <v>0</v>
      </c>
      <c r="K214" s="72">
        <v>6</v>
      </c>
      <c r="L214" s="72">
        <v>0</v>
      </c>
      <c r="M214" s="72">
        <v>1039.2</v>
      </c>
      <c r="N214" s="66">
        <f t="shared" si="8"/>
        <v>2.7424942263279444E-2</v>
      </c>
    </row>
    <row r="215" spans="1:14" x14ac:dyDescent="0.2">
      <c r="A215" s="71" t="s">
        <v>537</v>
      </c>
      <c r="B215" s="71" t="s">
        <v>151</v>
      </c>
      <c r="C215" s="71" t="s">
        <v>487</v>
      </c>
      <c r="D215" s="71" t="s">
        <v>493</v>
      </c>
      <c r="E215" s="71" t="s">
        <v>467</v>
      </c>
      <c r="F215" s="72">
        <v>22.2</v>
      </c>
      <c r="G215" s="72">
        <v>930.65</v>
      </c>
      <c r="H215" s="72">
        <v>27.75</v>
      </c>
      <c r="I215" s="72">
        <v>6.75</v>
      </c>
      <c r="J215" s="72">
        <v>9</v>
      </c>
      <c r="K215" s="72">
        <v>4.5</v>
      </c>
      <c r="L215" s="72">
        <v>0</v>
      </c>
      <c r="M215" s="72">
        <v>1000.85</v>
      </c>
      <c r="N215" s="66">
        <f t="shared" si="8"/>
        <v>2.2181146025878003E-2</v>
      </c>
    </row>
    <row r="216" spans="1:14" x14ac:dyDescent="0.2">
      <c r="A216" s="71" t="s">
        <v>537</v>
      </c>
      <c r="B216" s="71" t="s">
        <v>151</v>
      </c>
      <c r="C216" s="71" t="s">
        <v>487</v>
      </c>
      <c r="D216" s="71" t="s">
        <v>494</v>
      </c>
      <c r="E216" s="71" t="s">
        <v>471</v>
      </c>
      <c r="F216" s="72">
        <v>22.75</v>
      </c>
      <c r="G216" s="72">
        <v>1016.55</v>
      </c>
      <c r="H216" s="72">
        <v>25.65</v>
      </c>
      <c r="I216" s="72">
        <v>0</v>
      </c>
      <c r="J216" s="72">
        <v>0</v>
      </c>
      <c r="K216" s="72">
        <v>4.5</v>
      </c>
      <c r="L216" s="72">
        <v>0</v>
      </c>
      <c r="M216" s="72">
        <v>1069.45</v>
      </c>
      <c r="N216" s="66">
        <f t="shared" si="8"/>
        <v>2.1272616765627191E-2</v>
      </c>
    </row>
    <row r="217" spans="1:14" x14ac:dyDescent="0.2">
      <c r="A217" s="71" t="s">
        <v>537</v>
      </c>
      <c r="B217" s="71" t="s">
        <v>152</v>
      </c>
      <c r="C217" s="71" t="s">
        <v>435</v>
      </c>
      <c r="D217" s="71" t="s">
        <v>495</v>
      </c>
      <c r="E217" s="71" t="s">
        <v>469</v>
      </c>
      <c r="F217" s="72">
        <v>289.5</v>
      </c>
      <c r="G217" s="72">
        <v>1797</v>
      </c>
      <c r="H217" s="72">
        <v>249</v>
      </c>
      <c r="I217" s="72">
        <v>0</v>
      </c>
      <c r="J217" s="72">
        <v>0</v>
      </c>
      <c r="K217" s="72">
        <v>0</v>
      </c>
      <c r="L217" s="72">
        <v>0</v>
      </c>
      <c r="M217" s="72">
        <v>2335.5</v>
      </c>
      <c r="N217" s="66">
        <f t="shared" si="8"/>
        <v>0.12395632626846499</v>
      </c>
    </row>
    <row r="218" spans="1:14" x14ac:dyDescent="0.2">
      <c r="A218" s="71" t="s">
        <v>537</v>
      </c>
      <c r="B218" s="71" t="s">
        <v>159</v>
      </c>
      <c r="C218" s="71" t="s">
        <v>496</v>
      </c>
      <c r="D218" s="71" t="s">
        <v>497</v>
      </c>
      <c r="E218" s="71" t="s">
        <v>463</v>
      </c>
      <c r="F218" s="72">
        <v>46.9</v>
      </c>
      <c r="G218" s="72">
        <v>655.15</v>
      </c>
      <c r="H218" s="72">
        <v>210.5</v>
      </c>
      <c r="I218" s="72">
        <v>0</v>
      </c>
      <c r="J218" s="72">
        <v>0</v>
      </c>
      <c r="K218" s="72">
        <v>0</v>
      </c>
      <c r="L218" s="72">
        <v>1.2</v>
      </c>
      <c r="M218" s="72">
        <v>913.75</v>
      </c>
      <c r="N218" s="66">
        <f t="shared" si="8"/>
        <v>5.1326949384404921E-2</v>
      </c>
    </row>
    <row r="219" spans="1:14" x14ac:dyDescent="0.2">
      <c r="A219" s="71" t="s">
        <v>537</v>
      </c>
      <c r="B219" s="71" t="s">
        <v>159</v>
      </c>
      <c r="C219" s="71" t="s">
        <v>496</v>
      </c>
      <c r="D219" s="71" t="s">
        <v>498</v>
      </c>
      <c r="E219" s="71" t="s">
        <v>499</v>
      </c>
      <c r="F219" s="72">
        <v>9.1999999999999993</v>
      </c>
      <c r="G219" s="72">
        <v>406.9</v>
      </c>
      <c r="H219" s="72">
        <v>18</v>
      </c>
      <c r="I219" s="72">
        <v>0</v>
      </c>
      <c r="J219" s="72">
        <v>0</v>
      </c>
      <c r="K219" s="72">
        <v>0</v>
      </c>
      <c r="L219" s="72">
        <v>0</v>
      </c>
      <c r="M219" s="72">
        <v>434.1</v>
      </c>
      <c r="N219" s="66">
        <f t="shared" si="8"/>
        <v>2.1193273439299699E-2</v>
      </c>
    </row>
    <row r="220" spans="1:14" x14ac:dyDescent="0.2">
      <c r="A220" s="71" t="s">
        <v>537</v>
      </c>
      <c r="B220" s="71" t="s">
        <v>160</v>
      </c>
      <c r="C220" s="71" t="s">
        <v>432</v>
      </c>
      <c r="D220" s="71" t="s">
        <v>500</v>
      </c>
      <c r="E220" s="71" t="s">
        <v>501</v>
      </c>
      <c r="F220" s="72">
        <v>160.56</v>
      </c>
      <c r="G220" s="72">
        <v>1723.44</v>
      </c>
      <c r="H220" s="72">
        <v>48</v>
      </c>
      <c r="I220" s="72">
        <v>0</v>
      </c>
      <c r="J220" s="72">
        <v>0</v>
      </c>
      <c r="K220" s="72">
        <v>0</v>
      </c>
      <c r="L220" s="72">
        <v>0</v>
      </c>
      <c r="M220" s="72">
        <v>1932</v>
      </c>
      <c r="N220" s="66">
        <f t="shared" si="8"/>
        <v>8.3105590062111809E-2</v>
      </c>
    </row>
    <row r="221" spans="1:14" x14ac:dyDescent="0.2">
      <c r="A221" s="71" t="s">
        <v>537</v>
      </c>
      <c r="B221" s="71" t="s">
        <v>160</v>
      </c>
      <c r="C221" s="71" t="s">
        <v>432</v>
      </c>
      <c r="D221" s="71" t="s">
        <v>502</v>
      </c>
      <c r="E221" s="71" t="s">
        <v>503</v>
      </c>
      <c r="F221" s="72">
        <v>30</v>
      </c>
      <c r="G221" s="72">
        <v>559</v>
      </c>
      <c r="H221" s="72">
        <v>18</v>
      </c>
      <c r="I221" s="72">
        <v>0</v>
      </c>
      <c r="J221" s="72">
        <v>0</v>
      </c>
      <c r="K221" s="72">
        <v>0</v>
      </c>
      <c r="L221" s="72">
        <v>0</v>
      </c>
      <c r="M221" s="72">
        <v>607</v>
      </c>
      <c r="N221" s="66">
        <f t="shared" si="8"/>
        <v>4.9423393739703461E-2</v>
      </c>
    </row>
    <row r="222" spans="1:14" x14ac:dyDescent="0.2">
      <c r="A222" s="71" t="s">
        <v>537</v>
      </c>
      <c r="B222" s="71" t="s">
        <v>156</v>
      </c>
      <c r="C222" s="71" t="s">
        <v>504</v>
      </c>
      <c r="D222" s="71" t="s">
        <v>505</v>
      </c>
      <c r="E222" s="71" t="s">
        <v>506</v>
      </c>
      <c r="F222" s="72">
        <v>0</v>
      </c>
      <c r="G222" s="72">
        <v>394.5</v>
      </c>
      <c r="H222" s="72">
        <v>9</v>
      </c>
      <c r="I222" s="72">
        <v>0</v>
      </c>
      <c r="J222" s="72">
        <v>0</v>
      </c>
      <c r="K222" s="72">
        <v>0</v>
      </c>
      <c r="L222" s="72">
        <v>0</v>
      </c>
      <c r="M222" s="72">
        <v>403.5</v>
      </c>
      <c r="N222" s="66">
        <f t="shared" si="8"/>
        <v>0</v>
      </c>
    </row>
    <row r="223" spans="1:14" x14ac:dyDescent="0.2">
      <c r="A223" s="71" t="s">
        <v>537</v>
      </c>
      <c r="B223" s="71" t="s">
        <v>150</v>
      </c>
      <c r="C223" s="71" t="s">
        <v>507</v>
      </c>
      <c r="D223" s="71" t="s">
        <v>508</v>
      </c>
      <c r="E223" s="71" t="s">
        <v>509</v>
      </c>
      <c r="F223" s="72">
        <v>38.450000000000003</v>
      </c>
      <c r="G223" s="72">
        <v>951.55</v>
      </c>
      <c r="H223" s="72">
        <v>246</v>
      </c>
      <c r="I223" s="72">
        <v>0</v>
      </c>
      <c r="J223" s="72">
        <v>0</v>
      </c>
      <c r="K223" s="72">
        <v>0</v>
      </c>
      <c r="L223" s="72">
        <v>0</v>
      </c>
      <c r="M223" s="72">
        <v>1236</v>
      </c>
      <c r="N223" s="66">
        <f t="shared" si="8"/>
        <v>3.1108414239482202E-2</v>
      </c>
    </row>
    <row r="224" spans="1:14" x14ac:dyDescent="0.2">
      <c r="A224" s="71" t="s">
        <v>537</v>
      </c>
      <c r="B224" s="71" t="s">
        <v>157</v>
      </c>
      <c r="C224" s="71" t="s">
        <v>510</v>
      </c>
      <c r="D224" s="71" t="s">
        <v>524</v>
      </c>
      <c r="E224" s="71" t="s">
        <v>525</v>
      </c>
      <c r="F224" s="72">
        <v>18.100000000000001</v>
      </c>
      <c r="G224" s="72">
        <v>401.1</v>
      </c>
      <c r="H224" s="72">
        <v>0</v>
      </c>
      <c r="I224" s="72">
        <v>0</v>
      </c>
      <c r="J224" s="72">
        <v>0</v>
      </c>
      <c r="K224" s="72">
        <v>0</v>
      </c>
      <c r="L224" s="72">
        <v>0</v>
      </c>
      <c r="M224" s="72">
        <v>419.2</v>
      </c>
      <c r="N224" s="66">
        <f t="shared" si="8"/>
        <v>4.317748091603054E-2</v>
      </c>
    </row>
    <row r="225" spans="1:14" x14ac:dyDescent="0.2">
      <c r="A225" s="71" t="s">
        <v>537</v>
      </c>
      <c r="B225" s="71" t="s">
        <v>157</v>
      </c>
      <c r="C225" s="71" t="s">
        <v>510</v>
      </c>
      <c r="D225" s="71" t="s">
        <v>517</v>
      </c>
      <c r="E225" s="71" t="s">
        <v>518</v>
      </c>
      <c r="F225" s="72">
        <v>20.8</v>
      </c>
      <c r="G225" s="72">
        <v>388.5</v>
      </c>
      <c r="H225" s="72">
        <v>15</v>
      </c>
      <c r="I225" s="72">
        <v>0</v>
      </c>
      <c r="J225" s="72">
        <v>0</v>
      </c>
      <c r="K225" s="72">
        <v>0</v>
      </c>
      <c r="L225" s="72">
        <v>0</v>
      </c>
      <c r="M225" s="72">
        <v>424.3</v>
      </c>
      <c r="N225" s="66">
        <f t="shared" si="8"/>
        <v>4.9021918453924111E-2</v>
      </c>
    </row>
    <row r="226" spans="1:14" x14ac:dyDescent="0.2">
      <c r="A226" s="71" t="s">
        <v>537</v>
      </c>
      <c r="B226" s="71" t="s">
        <v>157</v>
      </c>
      <c r="C226" s="71" t="s">
        <v>510</v>
      </c>
      <c r="D226" s="71" t="s">
        <v>511</v>
      </c>
      <c r="E226" s="71" t="s">
        <v>512</v>
      </c>
      <c r="F226" s="72">
        <v>107.45</v>
      </c>
      <c r="G226" s="72">
        <v>379.75</v>
      </c>
      <c r="H226" s="72">
        <v>7.5</v>
      </c>
      <c r="I226" s="72">
        <v>0</v>
      </c>
      <c r="J226" s="72">
        <v>0</v>
      </c>
      <c r="K226" s="72">
        <v>0</v>
      </c>
      <c r="L226" s="72">
        <v>0</v>
      </c>
      <c r="M226" s="72">
        <v>494.7</v>
      </c>
      <c r="N226" s="66">
        <f t="shared" si="8"/>
        <v>0.21720234485546797</v>
      </c>
    </row>
    <row r="227" spans="1:14" x14ac:dyDescent="0.2">
      <c r="A227" s="71" t="s">
        <v>537</v>
      </c>
      <c r="B227" s="71" t="s">
        <v>157</v>
      </c>
      <c r="C227" s="71" t="s">
        <v>510</v>
      </c>
      <c r="D227" s="71" t="s">
        <v>513</v>
      </c>
      <c r="E227" s="71" t="s">
        <v>514</v>
      </c>
      <c r="F227" s="72">
        <v>219.85</v>
      </c>
      <c r="G227" s="72">
        <v>1416</v>
      </c>
      <c r="H227" s="72">
        <v>261.95</v>
      </c>
      <c r="I227" s="72">
        <v>0</v>
      </c>
      <c r="J227" s="72">
        <v>0</v>
      </c>
      <c r="K227" s="72">
        <v>0</v>
      </c>
      <c r="L227" s="72">
        <v>0</v>
      </c>
      <c r="M227" s="72">
        <v>1897.8</v>
      </c>
      <c r="N227" s="66">
        <f t="shared" si="8"/>
        <v>0.11584466224048899</v>
      </c>
    </row>
    <row r="228" spans="1:14" x14ac:dyDescent="0.2">
      <c r="A228" s="71" t="s">
        <v>537</v>
      </c>
      <c r="B228" s="71" t="s">
        <v>157</v>
      </c>
      <c r="C228" s="71" t="s">
        <v>510</v>
      </c>
      <c r="D228" s="71" t="s">
        <v>515</v>
      </c>
      <c r="E228" s="71" t="s">
        <v>473</v>
      </c>
      <c r="F228" s="72">
        <v>85.99</v>
      </c>
      <c r="G228" s="72">
        <v>480.58</v>
      </c>
      <c r="H228" s="72">
        <v>15</v>
      </c>
      <c r="I228" s="72">
        <v>0</v>
      </c>
      <c r="J228" s="72">
        <v>0</v>
      </c>
      <c r="K228" s="72">
        <v>0</v>
      </c>
      <c r="L228" s="72">
        <v>0</v>
      </c>
      <c r="M228" s="72">
        <v>581.57000000000005</v>
      </c>
      <c r="N228" s="66">
        <f t="shared" si="8"/>
        <v>0.14785838334164414</v>
      </c>
    </row>
    <row r="229" spans="1:14" x14ac:dyDescent="0.2">
      <c r="A229" s="71" t="s">
        <v>537</v>
      </c>
      <c r="B229" s="71" t="s">
        <v>538</v>
      </c>
      <c r="C229" s="71" t="s">
        <v>539</v>
      </c>
      <c r="D229" s="71" t="s">
        <v>540</v>
      </c>
      <c r="E229" s="71" t="s">
        <v>541</v>
      </c>
      <c r="F229" s="72">
        <v>0</v>
      </c>
      <c r="G229" s="72">
        <v>90.5</v>
      </c>
      <c r="H229" s="72">
        <v>0</v>
      </c>
      <c r="I229" s="72">
        <v>0</v>
      </c>
      <c r="J229" s="72">
        <v>0</v>
      </c>
      <c r="K229" s="72">
        <v>0</v>
      </c>
      <c r="L229" s="72">
        <v>0</v>
      </c>
      <c r="M229" s="72">
        <v>90.5</v>
      </c>
      <c r="N229" s="66">
        <f t="shared" si="8"/>
        <v>0</v>
      </c>
    </row>
    <row r="230" spans="1:14" x14ac:dyDescent="0.2">
      <c r="A230" s="71" t="s">
        <v>537</v>
      </c>
      <c r="B230" s="71" t="s">
        <v>530</v>
      </c>
      <c r="C230" s="71" t="s">
        <v>531</v>
      </c>
      <c r="D230" s="71" t="s">
        <v>532</v>
      </c>
      <c r="E230" s="71" t="s">
        <v>533</v>
      </c>
      <c r="F230" s="72">
        <v>0</v>
      </c>
      <c r="G230" s="72">
        <v>141.9</v>
      </c>
      <c r="H230" s="72">
        <v>4.5</v>
      </c>
      <c r="I230" s="72">
        <v>0</v>
      </c>
      <c r="J230" s="72">
        <v>0</v>
      </c>
      <c r="K230" s="72">
        <v>0</v>
      </c>
      <c r="L230" s="72">
        <v>0</v>
      </c>
      <c r="M230" s="72">
        <v>146.4</v>
      </c>
      <c r="N230" s="66">
        <f t="shared" si="8"/>
        <v>0</v>
      </c>
    </row>
    <row r="231" spans="1:14" x14ac:dyDescent="0.2">
      <c r="A231" s="71" t="s">
        <v>537</v>
      </c>
      <c r="B231" s="71" t="s">
        <v>161</v>
      </c>
      <c r="C231" s="71" t="s">
        <v>534</v>
      </c>
      <c r="D231" s="71" t="s">
        <v>542</v>
      </c>
      <c r="E231" s="71" t="s">
        <v>543</v>
      </c>
      <c r="F231" s="72">
        <v>42</v>
      </c>
      <c r="G231" s="72">
        <v>0</v>
      </c>
      <c r="H231" s="72">
        <v>0</v>
      </c>
      <c r="I231" s="72">
        <v>127.5</v>
      </c>
      <c r="J231" s="72">
        <v>6</v>
      </c>
      <c r="K231" s="72">
        <v>93</v>
      </c>
      <c r="L231" s="72">
        <v>0</v>
      </c>
      <c r="M231" s="72">
        <v>268.5</v>
      </c>
      <c r="N231" s="66">
        <f t="shared" si="8"/>
        <v>0.15642458100558659</v>
      </c>
    </row>
    <row r="232" spans="1:14" x14ac:dyDescent="0.2">
      <c r="A232" s="71" t="s">
        <v>537</v>
      </c>
      <c r="B232" s="71" t="s">
        <v>161</v>
      </c>
      <c r="C232" s="71" t="s">
        <v>534</v>
      </c>
      <c r="D232" s="71" t="s">
        <v>535</v>
      </c>
      <c r="E232" s="71" t="s">
        <v>536</v>
      </c>
      <c r="F232" s="72">
        <v>0</v>
      </c>
      <c r="G232" s="72">
        <v>144</v>
      </c>
      <c r="H232" s="72">
        <v>0</v>
      </c>
      <c r="I232" s="72">
        <v>0</v>
      </c>
      <c r="J232" s="72">
        <v>0</v>
      </c>
      <c r="K232" s="72">
        <v>0</v>
      </c>
      <c r="L232" s="72">
        <v>0</v>
      </c>
      <c r="M232" s="72">
        <v>144</v>
      </c>
      <c r="N232" s="66">
        <f t="shared" si="8"/>
        <v>0</v>
      </c>
    </row>
    <row r="233" spans="1:14" x14ac:dyDescent="0.2">
      <c r="A233" t="s">
        <v>438</v>
      </c>
      <c r="B233">
        <f>COUNTA(B193:B232)</f>
        <v>40</v>
      </c>
      <c r="F233">
        <f t="shared" ref="F233:M233" si="9">SUM(F193:F232)</f>
        <v>2162.9499999999998</v>
      </c>
      <c r="G233">
        <f t="shared" si="9"/>
        <v>24423.51</v>
      </c>
      <c r="H233">
        <f t="shared" si="9"/>
        <v>2447.5</v>
      </c>
      <c r="I233">
        <f t="shared" si="9"/>
        <v>179.25</v>
      </c>
      <c r="J233">
        <f t="shared" si="9"/>
        <v>15</v>
      </c>
      <c r="K233">
        <f t="shared" si="9"/>
        <v>150</v>
      </c>
      <c r="L233">
        <f t="shared" si="9"/>
        <v>3.5999999999999996</v>
      </c>
      <c r="M233">
        <f t="shared" si="9"/>
        <v>29381.81</v>
      </c>
      <c r="N233" s="66">
        <f t="shared" si="8"/>
        <v>7.361527421217412E-2</v>
      </c>
    </row>
    <row r="234" spans="1:14" x14ac:dyDescent="0.2">
      <c r="A234" s="73"/>
      <c r="B234" s="74"/>
      <c r="C234" s="74"/>
      <c r="D234" s="73"/>
      <c r="E234" s="74"/>
      <c r="F234" s="73"/>
      <c r="G234" s="73"/>
      <c r="H234" s="73"/>
      <c r="I234" s="73"/>
      <c r="J234" s="73"/>
      <c r="K234" s="73"/>
      <c r="L234" s="73"/>
      <c r="M234" s="73"/>
      <c r="N234" s="66"/>
    </row>
    <row r="235" spans="1:14" x14ac:dyDescent="0.2">
      <c r="A235" s="71" t="s">
        <v>544</v>
      </c>
      <c r="B235" s="71" t="s">
        <v>153</v>
      </c>
      <c r="C235" s="71" t="s">
        <v>449</v>
      </c>
      <c r="D235" s="71" t="s">
        <v>450</v>
      </c>
      <c r="E235" s="71" t="s">
        <v>451</v>
      </c>
      <c r="F235" s="72">
        <v>14.4</v>
      </c>
      <c r="G235" s="72">
        <v>545.1</v>
      </c>
      <c r="H235" s="72">
        <v>195.1</v>
      </c>
      <c r="I235" s="72">
        <v>0</v>
      </c>
      <c r="J235" s="72">
        <v>0</v>
      </c>
      <c r="K235" s="72">
        <v>0</v>
      </c>
      <c r="L235" s="72">
        <v>0</v>
      </c>
      <c r="M235" s="72">
        <v>754.6</v>
      </c>
      <c r="N235" s="66">
        <f t="shared" si="8"/>
        <v>1.9082957858468062E-2</v>
      </c>
    </row>
    <row r="236" spans="1:14" x14ac:dyDescent="0.2">
      <c r="A236" s="71" t="s">
        <v>544</v>
      </c>
      <c r="B236" s="71" t="s">
        <v>153</v>
      </c>
      <c r="C236" s="71" t="s">
        <v>449</v>
      </c>
      <c r="D236" s="71" t="s">
        <v>452</v>
      </c>
      <c r="E236" s="71" t="s">
        <v>453</v>
      </c>
      <c r="F236" s="72">
        <v>22.85</v>
      </c>
      <c r="G236" s="72">
        <v>453.9</v>
      </c>
      <c r="H236" s="72">
        <v>16.5</v>
      </c>
      <c r="I236" s="72">
        <v>0</v>
      </c>
      <c r="J236" s="72">
        <v>0</v>
      </c>
      <c r="K236" s="72">
        <v>0</v>
      </c>
      <c r="L236" s="72">
        <v>0</v>
      </c>
      <c r="M236" s="72">
        <v>493.25</v>
      </c>
      <c r="N236" s="66">
        <f t="shared" si="8"/>
        <v>4.6325392802838324E-2</v>
      </c>
    </row>
    <row r="237" spans="1:14" x14ac:dyDescent="0.2">
      <c r="A237" s="71" t="s">
        <v>544</v>
      </c>
      <c r="B237" s="71" t="s">
        <v>153</v>
      </c>
      <c r="C237" s="71" t="s">
        <v>449</v>
      </c>
      <c r="D237" s="71" t="s">
        <v>454</v>
      </c>
      <c r="E237" s="71" t="s">
        <v>455</v>
      </c>
      <c r="F237" s="72">
        <v>78.3</v>
      </c>
      <c r="G237" s="72">
        <v>685.85</v>
      </c>
      <c r="H237" s="72">
        <v>18</v>
      </c>
      <c r="I237" s="72">
        <v>0</v>
      </c>
      <c r="J237" s="72">
        <v>0</v>
      </c>
      <c r="K237" s="72">
        <v>0</v>
      </c>
      <c r="L237" s="72">
        <v>0</v>
      </c>
      <c r="M237" s="72">
        <v>782.15</v>
      </c>
      <c r="N237" s="66">
        <f t="shared" si="8"/>
        <v>0.10010867480662276</v>
      </c>
    </row>
    <row r="238" spans="1:14" x14ac:dyDescent="0.2">
      <c r="A238" s="71" t="s">
        <v>544</v>
      </c>
      <c r="B238" s="71" t="s">
        <v>153</v>
      </c>
      <c r="C238" s="71" t="s">
        <v>449</v>
      </c>
      <c r="D238" s="71" t="s">
        <v>456</v>
      </c>
      <c r="E238" s="71" t="s">
        <v>457</v>
      </c>
      <c r="F238" s="72">
        <v>7</v>
      </c>
      <c r="G238" s="72">
        <v>374.38</v>
      </c>
      <c r="H238" s="72">
        <v>6</v>
      </c>
      <c r="I238" s="72">
        <v>0</v>
      </c>
      <c r="J238" s="72">
        <v>0</v>
      </c>
      <c r="K238" s="72">
        <v>0</v>
      </c>
      <c r="L238" s="72">
        <v>0</v>
      </c>
      <c r="M238" s="72">
        <v>387.38</v>
      </c>
      <c r="N238" s="66">
        <f t="shared" si="8"/>
        <v>1.8070112034694615E-2</v>
      </c>
    </row>
    <row r="239" spans="1:14" x14ac:dyDescent="0.2">
      <c r="A239" s="71" t="s">
        <v>544</v>
      </c>
      <c r="B239" s="71" t="s">
        <v>154</v>
      </c>
      <c r="C239" s="71" t="s">
        <v>426</v>
      </c>
      <c r="D239" s="71" t="s">
        <v>458</v>
      </c>
      <c r="E239" s="71" t="s">
        <v>459</v>
      </c>
      <c r="F239" s="72">
        <v>0</v>
      </c>
      <c r="G239" s="72">
        <v>785.5</v>
      </c>
      <c r="H239" s="72">
        <v>12</v>
      </c>
      <c r="I239" s="72">
        <v>0</v>
      </c>
      <c r="J239" s="72">
        <v>0</v>
      </c>
      <c r="K239" s="72">
        <v>0</v>
      </c>
      <c r="L239" s="72">
        <v>0</v>
      </c>
      <c r="M239" s="72">
        <v>797.5</v>
      </c>
      <c r="N239" s="66">
        <f t="shared" si="8"/>
        <v>0</v>
      </c>
    </row>
    <row r="240" spans="1:14" x14ac:dyDescent="0.2">
      <c r="A240" s="71" t="s">
        <v>544</v>
      </c>
      <c r="B240" s="71" t="s">
        <v>154</v>
      </c>
      <c r="C240" s="71" t="s">
        <v>426</v>
      </c>
      <c r="D240" s="71" t="s">
        <v>460</v>
      </c>
      <c r="E240" s="71" t="s">
        <v>461</v>
      </c>
      <c r="F240" s="72">
        <v>6</v>
      </c>
      <c r="G240" s="72">
        <v>601.6</v>
      </c>
      <c r="H240" s="72">
        <v>9.4</v>
      </c>
      <c r="I240" s="72">
        <v>0</v>
      </c>
      <c r="J240" s="72">
        <v>0</v>
      </c>
      <c r="K240" s="72">
        <v>0</v>
      </c>
      <c r="L240" s="72">
        <v>0</v>
      </c>
      <c r="M240" s="72">
        <v>617</v>
      </c>
      <c r="N240" s="66">
        <f t="shared" si="8"/>
        <v>9.7244732576985422E-3</v>
      </c>
    </row>
    <row r="241" spans="1:14" x14ac:dyDescent="0.2">
      <c r="A241" s="71" t="s">
        <v>544</v>
      </c>
      <c r="B241" s="71" t="s">
        <v>147</v>
      </c>
      <c r="C241" s="71" t="s">
        <v>431</v>
      </c>
      <c r="D241" s="71" t="s">
        <v>462</v>
      </c>
      <c r="E241" s="71" t="s">
        <v>463</v>
      </c>
      <c r="F241" s="72">
        <v>64.7</v>
      </c>
      <c r="G241" s="72">
        <v>299.5</v>
      </c>
      <c r="H241" s="72">
        <v>49.5</v>
      </c>
      <c r="I241" s="72">
        <v>0</v>
      </c>
      <c r="J241" s="72">
        <v>0</v>
      </c>
      <c r="K241" s="72">
        <v>0</v>
      </c>
      <c r="L241" s="72">
        <v>0</v>
      </c>
      <c r="M241" s="72">
        <v>413.7</v>
      </c>
      <c r="N241" s="66">
        <f t="shared" si="8"/>
        <v>0.15639352187575539</v>
      </c>
    </row>
    <row r="242" spans="1:14" x14ac:dyDescent="0.2">
      <c r="A242" s="71" t="s">
        <v>544</v>
      </c>
      <c r="B242" s="71" t="s">
        <v>147</v>
      </c>
      <c r="C242" s="71" t="s">
        <v>431</v>
      </c>
      <c r="D242" s="71" t="s">
        <v>464</v>
      </c>
      <c r="E242" s="71" t="s">
        <v>465</v>
      </c>
      <c r="F242" s="72">
        <v>39</v>
      </c>
      <c r="G242" s="72">
        <v>329.5</v>
      </c>
      <c r="H242" s="72">
        <v>9</v>
      </c>
      <c r="I242" s="72">
        <v>6</v>
      </c>
      <c r="J242" s="72">
        <v>0</v>
      </c>
      <c r="K242" s="72">
        <v>6</v>
      </c>
      <c r="L242" s="72">
        <v>0</v>
      </c>
      <c r="M242" s="72">
        <v>389.5</v>
      </c>
      <c r="N242" s="66">
        <f t="shared" si="8"/>
        <v>0.10012836970474968</v>
      </c>
    </row>
    <row r="243" spans="1:14" x14ac:dyDescent="0.2">
      <c r="A243" s="71" t="s">
        <v>544</v>
      </c>
      <c r="B243" s="71" t="s">
        <v>147</v>
      </c>
      <c r="C243" s="71" t="s">
        <v>431</v>
      </c>
      <c r="D243" s="71" t="s">
        <v>466</v>
      </c>
      <c r="E243" s="71" t="s">
        <v>467</v>
      </c>
      <c r="F243" s="72">
        <v>14.7</v>
      </c>
      <c r="G243" s="72">
        <v>425.5</v>
      </c>
      <c r="H243" s="72">
        <v>28</v>
      </c>
      <c r="I243" s="72">
        <v>0</v>
      </c>
      <c r="J243" s="72">
        <v>0</v>
      </c>
      <c r="K243" s="72">
        <v>0</v>
      </c>
      <c r="L243" s="72">
        <v>0</v>
      </c>
      <c r="M243" s="72">
        <v>468.2</v>
      </c>
      <c r="N243" s="66">
        <f t="shared" si="8"/>
        <v>3.139683895771038E-2</v>
      </c>
    </row>
    <row r="244" spans="1:14" x14ac:dyDescent="0.2">
      <c r="A244" s="71" t="s">
        <v>544</v>
      </c>
      <c r="B244" s="71" t="s">
        <v>147</v>
      </c>
      <c r="C244" s="71" t="s">
        <v>431</v>
      </c>
      <c r="D244" s="71" t="s">
        <v>468</v>
      </c>
      <c r="E244" s="71" t="s">
        <v>469</v>
      </c>
      <c r="F244" s="72">
        <v>43.5</v>
      </c>
      <c r="G244" s="72">
        <v>304.5</v>
      </c>
      <c r="H244" s="72">
        <v>48</v>
      </c>
      <c r="I244" s="72">
        <v>0</v>
      </c>
      <c r="J244" s="72">
        <v>0</v>
      </c>
      <c r="K244" s="72">
        <v>0</v>
      </c>
      <c r="L244" s="72">
        <v>0</v>
      </c>
      <c r="M244" s="72">
        <v>396</v>
      </c>
      <c r="N244" s="66">
        <f t="shared" si="8"/>
        <v>0.10984848484848485</v>
      </c>
    </row>
    <row r="245" spans="1:14" x14ac:dyDescent="0.2">
      <c r="A245" s="71" t="s">
        <v>544</v>
      </c>
      <c r="B245" s="71" t="s">
        <v>147</v>
      </c>
      <c r="C245" s="71" t="s">
        <v>431</v>
      </c>
      <c r="D245" s="71" t="s">
        <v>470</v>
      </c>
      <c r="E245" s="71" t="s">
        <v>471</v>
      </c>
      <c r="F245" s="72">
        <v>43.75</v>
      </c>
      <c r="G245" s="72">
        <v>572.75</v>
      </c>
      <c r="H245" s="72">
        <v>21</v>
      </c>
      <c r="I245" s="72">
        <v>0</v>
      </c>
      <c r="J245" s="72">
        <v>0</v>
      </c>
      <c r="K245" s="72">
        <v>0</v>
      </c>
      <c r="L245" s="72">
        <v>0</v>
      </c>
      <c r="M245" s="72">
        <v>637.5</v>
      </c>
      <c r="N245" s="66">
        <f t="shared" si="8"/>
        <v>6.8627450980392163E-2</v>
      </c>
    </row>
    <row r="246" spans="1:14" x14ac:dyDescent="0.2">
      <c r="A246" s="71" t="s">
        <v>544</v>
      </c>
      <c r="B246" s="71" t="s">
        <v>147</v>
      </c>
      <c r="C246" s="71" t="s">
        <v>431</v>
      </c>
      <c r="D246" s="71" t="s">
        <v>472</v>
      </c>
      <c r="E246" s="71" t="s">
        <v>473</v>
      </c>
      <c r="F246" s="72">
        <v>4.5</v>
      </c>
      <c r="G246" s="72">
        <v>271.05</v>
      </c>
      <c r="H246" s="72">
        <v>9</v>
      </c>
      <c r="I246" s="72">
        <v>0</v>
      </c>
      <c r="J246" s="72">
        <v>0</v>
      </c>
      <c r="K246" s="72">
        <v>0</v>
      </c>
      <c r="L246" s="72">
        <v>0</v>
      </c>
      <c r="M246" s="72">
        <v>284.55</v>
      </c>
      <c r="N246" s="66">
        <f t="shared" si="8"/>
        <v>1.5814443858724301E-2</v>
      </c>
    </row>
    <row r="247" spans="1:14" x14ac:dyDescent="0.2">
      <c r="A247" s="71" t="s">
        <v>544</v>
      </c>
      <c r="B247" s="71" t="s">
        <v>158</v>
      </c>
      <c r="C247" s="71" t="s">
        <v>434</v>
      </c>
      <c r="D247" s="71" t="s">
        <v>474</v>
      </c>
      <c r="E247" s="71" t="s">
        <v>475</v>
      </c>
      <c r="F247" s="72">
        <v>47.5</v>
      </c>
      <c r="G247" s="72">
        <v>250.25</v>
      </c>
      <c r="H247" s="72">
        <v>58</v>
      </c>
      <c r="I247" s="72">
        <v>0</v>
      </c>
      <c r="J247" s="72">
        <v>0</v>
      </c>
      <c r="K247" s="72">
        <v>0</v>
      </c>
      <c r="L247" s="72">
        <v>0</v>
      </c>
      <c r="M247" s="72">
        <v>355.75</v>
      </c>
      <c r="N247" s="66">
        <f t="shared" si="8"/>
        <v>0.13352073085031624</v>
      </c>
    </row>
    <row r="248" spans="1:14" x14ac:dyDescent="0.2">
      <c r="A248" s="71" t="s">
        <v>544</v>
      </c>
      <c r="B248" s="71" t="s">
        <v>158</v>
      </c>
      <c r="C248" s="71" t="s">
        <v>434</v>
      </c>
      <c r="D248" s="71" t="s">
        <v>476</v>
      </c>
      <c r="E248" s="71" t="s">
        <v>477</v>
      </c>
      <c r="F248" s="72">
        <v>68.650000000000006</v>
      </c>
      <c r="G248" s="72">
        <v>340.55</v>
      </c>
      <c r="H248" s="72">
        <v>40.5</v>
      </c>
      <c r="I248" s="72">
        <v>0</v>
      </c>
      <c r="J248" s="72">
        <v>0</v>
      </c>
      <c r="K248" s="72">
        <v>0</v>
      </c>
      <c r="L248" s="72">
        <v>0</v>
      </c>
      <c r="M248" s="72">
        <v>449.7</v>
      </c>
      <c r="N248" s="66">
        <f t="shared" si="8"/>
        <v>0.1526573271069602</v>
      </c>
    </row>
    <row r="249" spans="1:14" x14ac:dyDescent="0.2">
      <c r="A249" s="71" t="s">
        <v>544</v>
      </c>
      <c r="B249" s="71" t="s">
        <v>158</v>
      </c>
      <c r="C249" s="71" t="s">
        <v>434</v>
      </c>
      <c r="D249" s="71" t="s">
        <v>478</v>
      </c>
      <c r="E249" s="71" t="s">
        <v>479</v>
      </c>
      <c r="F249" s="72">
        <v>67.400000000000006</v>
      </c>
      <c r="G249" s="72">
        <v>301.8</v>
      </c>
      <c r="H249" s="72">
        <v>15.5</v>
      </c>
      <c r="I249" s="72">
        <v>0</v>
      </c>
      <c r="J249" s="72">
        <v>0</v>
      </c>
      <c r="K249" s="72">
        <v>4.5</v>
      </c>
      <c r="L249" s="72">
        <v>0</v>
      </c>
      <c r="M249" s="72">
        <v>389.2</v>
      </c>
      <c r="N249" s="66">
        <f t="shared" si="8"/>
        <v>0.17317574511819117</v>
      </c>
    </row>
    <row r="250" spans="1:14" x14ac:dyDescent="0.2">
      <c r="A250" s="71" t="s">
        <v>544</v>
      </c>
      <c r="B250" s="71" t="s">
        <v>158</v>
      </c>
      <c r="C250" s="71" t="s">
        <v>434</v>
      </c>
      <c r="D250" s="71" t="s">
        <v>480</v>
      </c>
      <c r="E250" s="71" t="s">
        <v>481</v>
      </c>
      <c r="F250" s="72">
        <v>12.5</v>
      </c>
      <c r="G250" s="72">
        <v>242.1</v>
      </c>
      <c r="H250" s="72">
        <v>70.5</v>
      </c>
      <c r="I250" s="72">
        <v>24</v>
      </c>
      <c r="J250" s="72">
        <v>0</v>
      </c>
      <c r="K250" s="72">
        <v>18</v>
      </c>
      <c r="L250" s="72">
        <v>0</v>
      </c>
      <c r="M250" s="72">
        <v>367.1</v>
      </c>
      <c r="N250" s="66">
        <f t="shared" si="8"/>
        <v>3.4050667393080901E-2</v>
      </c>
    </row>
    <row r="251" spans="1:14" x14ac:dyDescent="0.2">
      <c r="A251" s="71" t="s">
        <v>544</v>
      </c>
      <c r="B251" s="71" t="s">
        <v>149</v>
      </c>
      <c r="C251" s="71" t="s">
        <v>482</v>
      </c>
      <c r="D251" s="71" t="s">
        <v>483</v>
      </c>
      <c r="E251" s="71" t="s">
        <v>484</v>
      </c>
      <c r="F251" s="72">
        <v>0</v>
      </c>
      <c r="G251" s="72">
        <v>26.75</v>
      </c>
      <c r="H251" s="72">
        <v>0</v>
      </c>
      <c r="I251" s="72">
        <v>0</v>
      </c>
      <c r="J251" s="72">
        <v>0</v>
      </c>
      <c r="K251" s="72">
        <v>0</v>
      </c>
      <c r="L251" s="72">
        <v>0</v>
      </c>
      <c r="M251" s="72">
        <v>26.75</v>
      </c>
      <c r="N251" s="66">
        <f t="shared" si="8"/>
        <v>0</v>
      </c>
    </row>
    <row r="252" spans="1:14" x14ac:dyDescent="0.2">
      <c r="A252" s="71" t="s">
        <v>544</v>
      </c>
      <c r="B252" s="71" t="s">
        <v>149</v>
      </c>
      <c r="C252" s="71" t="s">
        <v>482</v>
      </c>
      <c r="D252" s="71" t="s">
        <v>528</v>
      </c>
      <c r="E252" s="71" t="s">
        <v>529</v>
      </c>
      <c r="F252" s="72">
        <v>252.9</v>
      </c>
      <c r="G252" s="72">
        <v>2281.9</v>
      </c>
      <c r="H252" s="72">
        <v>69.75</v>
      </c>
      <c r="I252" s="72">
        <v>0</v>
      </c>
      <c r="J252" s="72">
        <v>0</v>
      </c>
      <c r="K252" s="72">
        <v>0</v>
      </c>
      <c r="L252" s="72">
        <v>0</v>
      </c>
      <c r="M252" s="72">
        <v>2604.5500000000002</v>
      </c>
      <c r="N252" s="66">
        <f t="shared" si="8"/>
        <v>9.7099306982012246E-2</v>
      </c>
    </row>
    <row r="253" spans="1:14" x14ac:dyDescent="0.2">
      <c r="A253" s="71" t="s">
        <v>544</v>
      </c>
      <c r="B253" s="71" t="s">
        <v>155</v>
      </c>
      <c r="C253" s="71" t="s">
        <v>437</v>
      </c>
      <c r="D253" s="71" t="s">
        <v>485</v>
      </c>
      <c r="E253" s="71" t="s">
        <v>486</v>
      </c>
      <c r="F253" s="72">
        <v>24.7</v>
      </c>
      <c r="G253" s="72">
        <v>1022.3</v>
      </c>
      <c r="H253" s="72">
        <v>153.30000000000001</v>
      </c>
      <c r="I253" s="72">
        <v>0</v>
      </c>
      <c r="J253" s="72">
        <v>0</v>
      </c>
      <c r="K253" s="72">
        <v>0</v>
      </c>
      <c r="L253" s="72">
        <v>0</v>
      </c>
      <c r="M253" s="72">
        <v>1200.3</v>
      </c>
      <c r="N253" s="66">
        <f t="shared" si="8"/>
        <v>2.0578188786136799E-2</v>
      </c>
    </row>
    <row r="254" spans="1:14" x14ac:dyDescent="0.2">
      <c r="A254" s="71" t="s">
        <v>544</v>
      </c>
      <c r="B254" s="71" t="s">
        <v>151</v>
      </c>
      <c r="C254" s="71" t="s">
        <v>487</v>
      </c>
      <c r="D254" s="71" t="s">
        <v>488</v>
      </c>
      <c r="E254" s="71" t="s">
        <v>489</v>
      </c>
      <c r="F254" s="72">
        <v>46.7</v>
      </c>
      <c r="G254" s="72">
        <v>469.05</v>
      </c>
      <c r="H254" s="72">
        <v>227.6</v>
      </c>
      <c r="I254" s="72">
        <v>4.5</v>
      </c>
      <c r="J254" s="72">
        <v>0</v>
      </c>
      <c r="K254" s="72">
        <v>4.5</v>
      </c>
      <c r="L254" s="72">
        <v>0</v>
      </c>
      <c r="M254" s="72">
        <v>752.35</v>
      </c>
      <c r="N254" s="66">
        <f t="shared" si="8"/>
        <v>6.2072173855253543E-2</v>
      </c>
    </row>
    <row r="255" spans="1:14" x14ac:dyDescent="0.2">
      <c r="A255" s="71" t="s">
        <v>544</v>
      </c>
      <c r="B255" s="71" t="s">
        <v>151</v>
      </c>
      <c r="C255" s="71" t="s">
        <v>487</v>
      </c>
      <c r="D255" s="71" t="s">
        <v>490</v>
      </c>
      <c r="E255" s="71" t="s">
        <v>465</v>
      </c>
      <c r="F255" s="72">
        <v>50.85</v>
      </c>
      <c r="G255" s="72">
        <v>451.7</v>
      </c>
      <c r="H255" s="72">
        <v>25.25</v>
      </c>
      <c r="I255" s="72">
        <v>4.5</v>
      </c>
      <c r="J255" s="72">
        <v>0</v>
      </c>
      <c r="K255" s="72">
        <v>9</v>
      </c>
      <c r="L255" s="72">
        <v>0</v>
      </c>
      <c r="M255" s="72">
        <v>541.29999999999995</v>
      </c>
      <c r="N255" s="66">
        <f t="shared" si="8"/>
        <v>9.3940513578422327E-2</v>
      </c>
    </row>
    <row r="256" spans="1:14" x14ac:dyDescent="0.2">
      <c r="A256" s="71" t="s">
        <v>544</v>
      </c>
      <c r="B256" s="71" t="s">
        <v>151</v>
      </c>
      <c r="C256" s="71" t="s">
        <v>487</v>
      </c>
      <c r="D256" s="71" t="s">
        <v>491</v>
      </c>
      <c r="E256" s="71" t="s">
        <v>492</v>
      </c>
      <c r="F256" s="72">
        <v>73.69</v>
      </c>
      <c r="G256" s="72">
        <v>731.86</v>
      </c>
      <c r="H256" s="72">
        <v>222.2</v>
      </c>
      <c r="I256" s="72">
        <v>6</v>
      </c>
      <c r="J256" s="72">
        <v>0</v>
      </c>
      <c r="K256" s="72">
        <v>6</v>
      </c>
      <c r="L256" s="72">
        <v>0</v>
      </c>
      <c r="M256" s="72">
        <v>1039.75</v>
      </c>
      <c r="N256" s="66">
        <f t="shared" si="8"/>
        <v>7.0872805962971866E-2</v>
      </c>
    </row>
    <row r="257" spans="1:14" x14ac:dyDescent="0.2">
      <c r="A257" s="71" t="s">
        <v>544</v>
      </c>
      <c r="B257" s="71" t="s">
        <v>151</v>
      </c>
      <c r="C257" s="71" t="s">
        <v>487</v>
      </c>
      <c r="D257" s="71" t="s">
        <v>493</v>
      </c>
      <c r="E257" s="71" t="s">
        <v>467</v>
      </c>
      <c r="F257" s="72">
        <v>69</v>
      </c>
      <c r="G257" s="72">
        <v>882.95</v>
      </c>
      <c r="H257" s="72">
        <v>31.5</v>
      </c>
      <c r="I257" s="72">
        <v>6.75</v>
      </c>
      <c r="J257" s="72">
        <v>9</v>
      </c>
      <c r="K257" s="72">
        <v>0</v>
      </c>
      <c r="L257" s="72">
        <v>0</v>
      </c>
      <c r="M257" s="72">
        <v>999.2</v>
      </c>
      <c r="N257" s="66">
        <f t="shared" si="8"/>
        <v>6.9055244195356288E-2</v>
      </c>
    </row>
    <row r="258" spans="1:14" x14ac:dyDescent="0.2">
      <c r="A258" s="71" t="s">
        <v>544</v>
      </c>
      <c r="B258" s="71" t="s">
        <v>151</v>
      </c>
      <c r="C258" s="71" t="s">
        <v>487</v>
      </c>
      <c r="D258" s="71" t="s">
        <v>494</v>
      </c>
      <c r="E258" s="71" t="s">
        <v>471</v>
      </c>
      <c r="F258" s="72">
        <v>66.55</v>
      </c>
      <c r="G258" s="72">
        <v>983.2</v>
      </c>
      <c r="H258" s="72">
        <v>30.3</v>
      </c>
      <c r="I258" s="72">
        <v>0</v>
      </c>
      <c r="J258" s="72">
        <v>0</v>
      </c>
      <c r="K258" s="72">
        <v>6</v>
      </c>
      <c r="L258" s="72">
        <v>0</v>
      </c>
      <c r="M258" s="72">
        <v>1086.05</v>
      </c>
      <c r="N258" s="66">
        <f t="shared" si="8"/>
        <v>6.127710510565812E-2</v>
      </c>
    </row>
    <row r="259" spans="1:14" x14ac:dyDescent="0.2">
      <c r="A259" s="71" t="s">
        <v>544</v>
      </c>
      <c r="B259" s="71" t="s">
        <v>152</v>
      </c>
      <c r="C259" s="71" t="s">
        <v>435</v>
      </c>
      <c r="D259" s="71" t="s">
        <v>495</v>
      </c>
      <c r="E259" s="71" t="s">
        <v>469</v>
      </c>
      <c r="F259" s="72">
        <v>286.5</v>
      </c>
      <c r="G259" s="72">
        <v>1778.1</v>
      </c>
      <c r="H259" s="72">
        <v>240</v>
      </c>
      <c r="I259" s="72">
        <v>0</v>
      </c>
      <c r="J259" s="72">
        <v>0</v>
      </c>
      <c r="K259" s="72">
        <v>0</v>
      </c>
      <c r="L259" s="72">
        <v>1.5</v>
      </c>
      <c r="M259" s="72">
        <v>2314.5</v>
      </c>
      <c r="N259" s="66">
        <f t="shared" ref="N259:N322" si="10">F259/M259</f>
        <v>0.1237848347375243</v>
      </c>
    </row>
    <row r="260" spans="1:14" x14ac:dyDescent="0.2">
      <c r="A260" s="71" t="s">
        <v>544</v>
      </c>
      <c r="B260" s="71" t="s">
        <v>159</v>
      </c>
      <c r="C260" s="71" t="s">
        <v>496</v>
      </c>
      <c r="D260" s="71" t="s">
        <v>497</v>
      </c>
      <c r="E260" s="71" t="s">
        <v>463</v>
      </c>
      <c r="F260" s="72">
        <v>34.549999999999997</v>
      </c>
      <c r="G260" s="72">
        <v>867.1</v>
      </c>
      <c r="H260" s="72">
        <v>225.2</v>
      </c>
      <c r="I260" s="72">
        <v>0</v>
      </c>
      <c r="J260" s="72">
        <v>0</v>
      </c>
      <c r="K260" s="72">
        <v>0</v>
      </c>
      <c r="L260" s="72">
        <v>0</v>
      </c>
      <c r="M260" s="72">
        <v>1126.8499999999999</v>
      </c>
      <c r="N260" s="66">
        <f t="shared" si="10"/>
        <v>3.0660691307627459E-2</v>
      </c>
    </row>
    <row r="261" spans="1:14" x14ac:dyDescent="0.2">
      <c r="A261" s="71" t="s">
        <v>544</v>
      </c>
      <c r="B261" s="71" t="s">
        <v>159</v>
      </c>
      <c r="C261" s="71" t="s">
        <v>496</v>
      </c>
      <c r="D261" s="71" t="s">
        <v>498</v>
      </c>
      <c r="E261" s="71" t="s">
        <v>499</v>
      </c>
      <c r="F261" s="72">
        <v>0</v>
      </c>
      <c r="G261" s="72">
        <v>407.1</v>
      </c>
      <c r="H261" s="72">
        <v>18</v>
      </c>
      <c r="I261" s="72">
        <v>0</v>
      </c>
      <c r="J261" s="72">
        <v>0</v>
      </c>
      <c r="K261" s="72">
        <v>0</v>
      </c>
      <c r="L261" s="72">
        <v>0</v>
      </c>
      <c r="M261" s="72">
        <v>425.1</v>
      </c>
      <c r="N261" s="66">
        <f t="shared" si="10"/>
        <v>0</v>
      </c>
    </row>
    <row r="262" spans="1:14" x14ac:dyDescent="0.2">
      <c r="A262" s="71" t="s">
        <v>544</v>
      </c>
      <c r="B262" s="71" t="s">
        <v>160</v>
      </c>
      <c r="C262" s="71" t="s">
        <v>432</v>
      </c>
      <c r="D262" s="71" t="s">
        <v>500</v>
      </c>
      <c r="E262" s="71" t="s">
        <v>501</v>
      </c>
      <c r="F262" s="72">
        <v>175.56</v>
      </c>
      <c r="G262" s="72">
        <v>1696.44</v>
      </c>
      <c r="H262" s="72">
        <v>60</v>
      </c>
      <c r="I262" s="72">
        <v>0</v>
      </c>
      <c r="J262" s="72">
        <v>0</v>
      </c>
      <c r="K262" s="72">
        <v>0</v>
      </c>
      <c r="L262" s="72">
        <v>0</v>
      </c>
      <c r="M262" s="72">
        <v>1932</v>
      </c>
      <c r="N262" s="66">
        <f t="shared" si="10"/>
        <v>9.0869565217391299E-2</v>
      </c>
    </row>
    <row r="263" spans="1:14" x14ac:dyDescent="0.2">
      <c r="A263" s="71" t="s">
        <v>544</v>
      </c>
      <c r="B263" s="71" t="s">
        <v>160</v>
      </c>
      <c r="C263" s="71" t="s">
        <v>432</v>
      </c>
      <c r="D263" s="71" t="s">
        <v>502</v>
      </c>
      <c r="E263" s="71" t="s">
        <v>503</v>
      </c>
      <c r="F263" s="72">
        <v>10</v>
      </c>
      <c r="G263" s="72">
        <v>579</v>
      </c>
      <c r="H263" s="72">
        <v>18</v>
      </c>
      <c r="I263" s="72">
        <v>0</v>
      </c>
      <c r="J263" s="72">
        <v>0</v>
      </c>
      <c r="K263" s="72">
        <v>0</v>
      </c>
      <c r="L263" s="72">
        <v>0</v>
      </c>
      <c r="M263" s="72">
        <v>607</v>
      </c>
      <c r="N263" s="66">
        <f t="shared" si="10"/>
        <v>1.6474464579901153E-2</v>
      </c>
    </row>
    <row r="264" spans="1:14" x14ac:dyDescent="0.2">
      <c r="A264" s="71" t="s">
        <v>544</v>
      </c>
      <c r="B264" s="71" t="s">
        <v>160</v>
      </c>
      <c r="C264" s="71" t="s">
        <v>432</v>
      </c>
      <c r="D264" s="71" t="s">
        <v>545</v>
      </c>
      <c r="E264" s="71" t="s">
        <v>546</v>
      </c>
      <c r="F264" s="72">
        <v>9</v>
      </c>
      <c r="G264" s="72">
        <v>111</v>
      </c>
      <c r="H264" s="72">
        <v>0</v>
      </c>
      <c r="I264" s="72">
        <v>0</v>
      </c>
      <c r="J264" s="72">
        <v>0</v>
      </c>
      <c r="K264" s="72">
        <v>0</v>
      </c>
      <c r="L264" s="72">
        <v>0</v>
      </c>
      <c r="M264" s="72">
        <v>120</v>
      </c>
      <c r="N264" s="66">
        <f t="shared" si="10"/>
        <v>7.4999999999999997E-2</v>
      </c>
    </row>
    <row r="265" spans="1:14" x14ac:dyDescent="0.2">
      <c r="A265" s="71" t="s">
        <v>544</v>
      </c>
      <c r="B265" s="71" t="s">
        <v>156</v>
      </c>
      <c r="C265" s="71" t="s">
        <v>504</v>
      </c>
      <c r="D265" s="71" t="s">
        <v>505</v>
      </c>
      <c r="E265" s="71" t="s">
        <v>506</v>
      </c>
      <c r="F265" s="72">
        <v>19.5</v>
      </c>
      <c r="G265" s="72">
        <v>346.5</v>
      </c>
      <c r="H265" s="72">
        <v>9</v>
      </c>
      <c r="I265" s="72">
        <v>0</v>
      </c>
      <c r="J265" s="72">
        <v>0</v>
      </c>
      <c r="K265" s="72">
        <v>0</v>
      </c>
      <c r="L265" s="72">
        <v>0</v>
      </c>
      <c r="M265" s="72">
        <v>375</v>
      </c>
      <c r="N265" s="66">
        <f t="shared" si="10"/>
        <v>5.1999999999999998E-2</v>
      </c>
    </row>
    <row r="266" spans="1:14" x14ac:dyDescent="0.2">
      <c r="A266" s="71" t="s">
        <v>544</v>
      </c>
      <c r="B266" s="71" t="s">
        <v>150</v>
      </c>
      <c r="C266" s="71" t="s">
        <v>507</v>
      </c>
      <c r="D266" s="71" t="s">
        <v>508</v>
      </c>
      <c r="E266" s="71" t="s">
        <v>509</v>
      </c>
      <c r="F266" s="72">
        <v>30</v>
      </c>
      <c r="G266" s="72">
        <v>666</v>
      </c>
      <c r="H266" s="72">
        <v>261</v>
      </c>
      <c r="I266" s="72">
        <v>0</v>
      </c>
      <c r="J266" s="72">
        <v>0</v>
      </c>
      <c r="K266" s="72">
        <v>0</v>
      </c>
      <c r="L266" s="72">
        <v>0</v>
      </c>
      <c r="M266" s="72">
        <v>957</v>
      </c>
      <c r="N266" s="66">
        <f t="shared" si="10"/>
        <v>3.1347962382445138E-2</v>
      </c>
    </row>
    <row r="267" spans="1:14" x14ac:dyDescent="0.2">
      <c r="A267" s="71" t="s">
        <v>544</v>
      </c>
      <c r="B267" s="71" t="s">
        <v>157</v>
      </c>
      <c r="C267" s="71" t="s">
        <v>510</v>
      </c>
      <c r="D267" s="71" t="s">
        <v>524</v>
      </c>
      <c r="E267" s="71" t="s">
        <v>525</v>
      </c>
      <c r="F267" s="72">
        <v>17.09</v>
      </c>
      <c r="G267" s="72">
        <v>402.71</v>
      </c>
      <c r="H267" s="72">
        <v>0</v>
      </c>
      <c r="I267" s="72">
        <v>0</v>
      </c>
      <c r="J267" s="72">
        <v>0</v>
      </c>
      <c r="K267" s="72">
        <v>0</v>
      </c>
      <c r="L267" s="72">
        <v>0</v>
      </c>
      <c r="M267" s="72">
        <v>419.8</v>
      </c>
      <c r="N267" s="66">
        <f t="shared" si="10"/>
        <v>4.0709861838970934E-2</v>
      </c>
    </row>
    <row r="268" spans="1:14" x14ac:dyDescent="0.2">
      <c r="A268" s="71" t="s">
        <v>544</v>
      </c>
      <c r="B268" s="71" t="s">
        <v>157</v>
      </c>
      <c r="C268" s="71" t="s">
        <v>510</v>
      </c>
      <c r="D268" s="71" t="s">
        <v>517</v>
      </c>
      <c r="E268" s="71" t="s">
        <v>518</v>
      </c>
      <c r="F268" s="72">
        <v>16.25</v>
      </c>
      <c r="G268" s="72">
        <v>362.65</v>
      </c>
      <c r="H268" s="72">
        <v>9</v>
      </c>
      <c r="I268" s="72">
        <v>0</v>
      </c>
      <c r="J268" s="72">
        <v>0</v>
      </c>
      <c r="K268" s="72">
        <v>0</v>
      </c>
      <c r="L268" s="72">
        <v>0</v>
      </c>
      <c r="M268" s="72">
        <v>387.9</v>
      </c>
      <c r="N268" s="66">
        <f t="shared" si="10"/>
        <v>4.1892240268110337E-2</v>
      </c>
    </row>
    <row r="269" spans="1:14" x14ac:dyDescent="0.2">
      <c r="A269" s="71" t="s">
        <v>544</v>
      </c>
      <c r="B269" s="71" t="s">
        <v>157</v>
      </c>
      <c r="C269" s="71" t="s">
        <v>510</v>
      </c>
      <c r="D269" s="71" t="s">
        <v>511</v>
      </c>
      <c r="E269" s="71" t="s">
        <v>512</v>
      </c>
      <c r="F269" s="72">
        <v>101.6</v>
      </c>
      <c r="G269" s="72">
        <v>364.4</v>
      </c>
      <c r="H269" s="72">
        <v>0</v>
      </c>
      <c r="I269" s="72">
        <v>0</v>
      </c>
      <c r="J269" s="72">
        <v>0</v>
      </c>
      <c r="K269" s="72">
        <v>0</v>
      </c>
      <c r="L269" s="72">
        <v>0</v>
      </c>
      <c r="M269" s="72">
        <v>466</v>
      </c>
      <c r="N269" s="66">
        <f t="shared" si="10"/>
        <v>0.21802575107296135</v>
      </c>
    </row>
    <row r="270" spans="1:14" x14ac:dyDescent="0.2">
      <c r="A270" s="71" t="s">
        <v>544</v>
      </c>
      <c r="B270" s="71" t="s">
        <v>157</v>
      </c>
      <c r="C270" s="71" t="s">
        <v>510</v>
      </c>
      <c r="D270" s="71" t="s">
        <v>513</v>
      </c>
      <c r="E270" s="71" t="s">
        <v>514</v>
      </c>
      <c r="F270" s="72">
        <v>202.65</v>
      </c>
      <c r="G270" s="72">
        <v>1253.8</v>
      </c>
      <c r="H270" s="72">
        <v>294.85000000000002</v>
      </c>
      <c r="I270" s="72">
        <v>0</v>
      </c>
      <c r="J270" s="72">
        <v>0</v>
      </c>
      <c r="K270" s="72">
        <v>0</v>
      </c>
      <c r="L270" s="72">
        <v>0</v>
      </c>
      <c r="M270" s="72">
        <v>1751.3</v>
      </c>
      <c r="N270" s="66">
        <f t="shared" si="10"/>
        <v>0.11571404099811569</v>
      </c>
    </row>
    <row r="271" spans="1:14" x14ac:dyDescent="0.2">
      <c r="A271" s="71" t="s">
        <v>544</v>
      </c>
      <c r="B271" s="71" t="s">
        <v>157</v>
      </c>
      <c r="C271" s="71" t="s">
        <v>510</v>
      </c>
      <c r="D271" s="71" t="s">
        <v>515</v>
      </c>
      <c r="E271" s="71" t="s">
        <v>473</v>
      </c>
      <c r="F271" s="72">
        <v>8.24</v>
      </c>
      <c r="G271" s="72">
        <v>458.78</v>
      </c>
      <c r="H271" s="72">
        <v>0</v>
      </c>
      <c r="I271" s="72">
        <v>0</v>
      </c>
      <c r="J271" s="72">
        <v>0</v>
      </c>
      <c r="K271" s="72">
        <v>0</v>
      </c>
      <c r="L271" s="72">
        <v>0</v>
      </c>
      <c r="M271" s="72">
        <v>467.02</v>
      </c>
      <c r="N271" s="66">
        <f t="shared" si="10"/>
        <v>1.7643783992120254E-2</v>
      </c>
    </row>
    <row r="272" spans="1:14" x14ac:dyDescent="0.2">
      <c r="A272" s="71" t="s">
        <v>544</v>
      </c>
      <c r="B272" s="71" t="s">
        <v>161</v>
      </c>
      <c r="C272" s="71" t="s">
        <v>534</v>
      </c>
      <c r="D272" s="71" t="s">
        <v>542</v>
      </c>
      <c r="E272" s="71" t="s">
        <v>543</v>
      </c>
      <c r="F272" s="72">
        <v>42</v>
      </c>
      <c r="G272" s="72">
        <v>0</v>
      </c>
      <c r="H272" s="72">
        <v>0</v>
      </c>
      <c r="I272" s="72">
        <v>102</v>
      </c>
      <c r="J272" s="72">
        <v>6</v>
      </c>
      <c r="K272" s="72">
        <v>85</v>
      </c>
      <c r="L272" s="72">
        <v>0</v>
      </c>
      <c r="M272" s="72">
        <v>235</v>
      </c>
      <c r="N272" s="66">
        <f t="shared" si="10"/>
        <v>0.17872340425531916</v>
      </c>
    </row>
    <row r="273" spans="1:14" x14ac:dyDescent="0.2">
      <c r="A273" s="71" t="s">
        <v>544</v>
      </c>
      <c r="B273" s="71" t="s">
        <v>161</v>
      </c>
      <c r="C273" s="71" t="s">
        <v>534</v>
      </c>
      <c r="D273" s="71" t="s">
        <v>535</v>
      </c>
      <c r="E273" s="71" t="s">
        <v>536</v>
      </c>
      <c r="F273" s="72">
        <v>0</v>
      </c>
      <c r="G273" s="72">
        <v>153</v>
      </c>
      <c r="H273" s="72">
        <v>0</v>
      </c>
      <c r="I273" s="72">
        <v>0</v>
      </c>
      <c r="J273" s="72">
        <v>0</v>
      </c>
      <c r="K273" s="72">
        <v>0</v>
      </c>
      <c r="L273" s="72">
        <v>0</v>
      </c>
      <c r="M273" s="72">
        <v>153</v>
      </c>
      <c r="N273" s="66">
        <f t="shared" si="10"/>
        <v>0</v>
      </c>
    </row>
    <row r="274" spans="1:14" x14ac:dyDescent="0.2">
      <c r="A274" t="s">
        <v>438</v>
      </c>
      <c r="B274">
        <f>COUNTA(B235:B273)</f>
        <v>39</v>
      </c>
      <c r="F274">
        <f t="shared" ref="F274:M274" si="11">SUM(F235:F273)</f>
        <v>2072.08</v>
      </c>
      <c r="G274">
        <f t="shared" si="11"/>
        <v>23080.120000000003</v>
      </c>
      <c r="H274">
        <f t="shared" si="11"/>
        <v>2500.9499999999998</v>
      </c>
      <c r="I274">
        <f t="shared" si="11"/>
        <v>153.75</v>
      </c>
      <c r="J274">
        <f t="shared" si="11"/>
        <v>15</v>
      </c>
      <c r="K274">
        <f t="shared" si="11"/>
        <v>139</v>
      </c>
      <c r="L274">
        <f t="shared" si="11"/>
        <v>1.5</v>
      </c>
      <c r="M274">
        <f t="shared" si="11"/>
        <v>27970.799999999999</v>
      </c>
      <c r="N274" s="66">
        <f t="shared" si="10"/>
        <v>7.4080112116921934E-2</v>
      </c>
    </row>
    <row r="275" spans="1:14" x14ac:dyDescent="0.2">
      <c r="N275" s="66"/>
    </row>
    <row r="276" spans="1:14" x14ac:dyDescent="0.2">
      <c r="A276" s="71" t="s">
        <v>547</v>
      </c>
      <c r="B276" s="71" t="s">
        <v>153</v>
      </c>
      <c r="C276" s="71" t="s">
        <v>449</v>
      </c>
      <c r="D276" s="71" t="s">
        <v>450</v>
      </c>
      <c r="E276" s="71" t="s">
        <v>451</v>
      </c>
      <c r="F276" s="72">
        <v>29.55</v>
      </c>
      <c r="G276" s="72">
        <v>510.3</v>
      </c>
      <c r="H276" s="72">
        <v>167</v>
      </c>
      <c r="I276" s="72">
        <v>0</v>
      </c>
      <c r="J276" s="72">
        <v>0</v>
      </c>
      <c r="K276" s="72">
        <v>0</v>
      </c>
      <c r="L276" s="72">
        <v>0</v>
      </c>
      <c r="M276" s="72">
        <v>706.85</v>
      </c>
      <c r="N276" s="66">
        <f t="shared" si="10"/>
        <v>4.1805192049232512E-2</v>
      </c>
    </row>
    <row r="277" spans="1:14" x14ac:dyDescent="0.2">
      <c r="A277" s="71" t="s">
        <v>547</v>
      </c>
      <c r="B277" s="71" t="s">
        <v>153</v>
      </c>
      <c r="C277" s="71" t="s">
        <v>449</v>
      </c>
      <c r="D277" s="71" t="s">
        <v>452</v>
      </c>
      <c r="E277" s="71" t="s">
        <v>453</v>
      </c>
      <c r="F277" s="72">
        <v>26.25</v>
      </c>
      <c r="G277" s="72">
        <v>407.95</v>
      </c>
      <c r="H277" s="72">
        <v>16.5</v>
      </c>
      <c r="I277" s="72">
        <v>0</v>
      </c>
      <c r="J277" s="72">
        <v>0</v>
      </c>
      <c r="K277" s="72">
        <v>0</v>
      </c>
      <c r="L277" s="72">
        <v>0</v>
      </c>
      <c r="M277" s="72">
        <v>450.7</v>
      </c>
      <c r="N277" s="66">
        <f t="shared" si="10"/>
        <v>5.8242733525626804E-2</v>
      </c>
    </row>
    <row r="278" spans="1:14" x14ac:dyDescent="0.2">
      <c r="A278" s="71" t="s">
        <v>547</v>
      </c>
      <c r="B278" s="71" t="s">
        <v>153</v>
      </c>
      <c r="C278" s="71" t="s">
        <v>449</v>
      </c>
      <c r="D278" s="71" t="s">
        <v>454</v>
      </c>
      <c r="E278" s="71" t="s">
        <v>455</v>
      </c>
      <c r="F278" s="72">
        <v>80.45</v>
      </c>
      <c r="G278" s="72">
        <v>661.41</v>
      </c>
      <c r="H278" s="72">
        <v>12</v>
      </c>
      <c r="I278" s="72">
        <v>0</v>
      </c>
      <c r="J278" s="72">
        <v>0</v>
      </c>
      <c r="K278" s="72">
        <v>0</v>
      </c>
      <c r="L278" s="72">
        <v>0</v>
      </c>
      <c r="M278" s="72">
        <v>753.86</v>
      </c>
      <c r="N278" s="66">
        <f t="shared" si="10"/>
        <v>0.10671742763908418</v>
      </c>
    </row>
    <row r="279" spans="1:14" x14ac:dyDescent="0.2">
      <c r="A279" s="71" t="s">
        <v>547</v>
      </c>
      <c r="B279" s="71" t="s">
        <v>153</v>
      </c>
      <c r="C279" s="71" t="s">
        <v>449</v>
      </c>
      <c r="D279" s="71" t="s">
        <v>456</v>
      </c>
      <c r="E279" s="71" t="s">
        <v>457</v>
      </c>
      <c r="F279" s="72">
        <v>2.95</v>
      </c>
      <c r="G279" s="72">
        <v>289.95</v>
      </c>
      <c r="H279" s="72">
        <v>6</v>
      </c>
      <c r="I279" s="72">
        <v>0</v>
      </c>
      <c r="J279" s="72">
        <v>0</v>
      </c>
      <c r="K279" s="72">
        <v>0</v>
      </c>
      <c r="L279" s="72">
        <v>0</v>
      </c>
      <c r="M279" s="72">
        <v>298.89999999999998</v>
      </c>
      <c r="N279" s="66">
        <f t="shared" si="10"/>
        <v>9.8695215791234532E-3</v>
      </c>
    </row>
    <row r="280" spans="1:14" x14ac:dyDescent="0.2">
      <c r="A280" s="71" t="s">
        <v>547</v>
      </c>
      <c r="B280" s="71" t="s">
        <v>154</v>
      </c>
      <c r="C280" s="71" t="s">
        <v>426</v>
      </c>
      <c r="D280" s="71" t="s">
        <v>458</v>
      </c>
      <c r="E280" s="71" t="s">
        <v>459</v>
      </c>
      <c r="F280" s="72">
        <v>9.3000000000000007</v>
      </c>
      <c r="G280" s="72">
        <v>668.4</v>
      </c>
      <c r="H280" s="72">
        <v>22.8</v>
      </c>
      <c r="I280" s="72">
        <v>0</v>
      </c>
      <c r="J280" s="72">
        <v>0</v>
      </c>
      <c r="K280" s="72">
        <v>0</v>
      </c>
      <c r="L280" s="72">
        <v>0</v>
      </c>
      <c r="M280" s="72">
        <v>700.5</v>
      </c>
      <c r="N280" s="66">
        <f t="shared" si="10"/>
        <v>1.3276231263383299E-2</v>
      </c>
    </row>
    <row r="281" spans="1:14" x14ac:dyDescent="0.2">
      <c r="A281" s="71" t="s">
        <v>547</v>
      </c>
      <c r="B281" s="71" t="s">
        <v>154</v>
      </c>
      <c r="C281" s="71" t="s">
        <v>426</v>
      </c>
      <c r="D281" s="71" t="s">
        <v>460</v>
      </c>
      <c r="E281" s="71" t="s">
        <v>461</v>
      </c>
      <c r="F281" s="72">
        <v>6</v>
      </c>
      <c r="G281" s="72">
        <v>475.1</v>
      </c>
      <c r="H281" s="72">
        <v>14.6</v>
      </c>
      <c r="I281" s="72">
        <v>0</v>
      </c>
      <c r="J281" s="72">
        <v>0</v>
      </c>
      <c r="K281" s="72">
        <v>0</v>
      </c>
      <c r="L281" s="72">
        <v>0</v>
      </c>
      <c r="M281" s="72">
        <v>495.7</v>
      </c>
      <c r="N281" s="66">
        <f t="shared" si="10"/>
        <v>1.2104095218882388E-2</v>
      </c>
    </row>
    <row r="282" spans="1:14" x14ac:dyDescent="0.2">
      <c r="A282" s="71" t="s">
        <v>547</v>
      </c>
      <c r="B282" s="71" t="s">
        <v>548</v>
      </c>
      <c r="C282" s="71" t="s">
        <v>549</v>
      </c>
      <c r="D282" s="71" t="s">
        <v>550</v>
      </c>
      <c r="E282" s="71" t="s">
        <v>551</v>
      </c>
      <c r="F282" s="72">
        <v>0</v>
      </c>
      <c r="G282" s="72">
        <v>180</v>
      </c>
      <c r="H282" s="72">
        <v>0</v>
      </c>
      <c r="I282" s="72">
        <v>0</v>
      </c>
      <c r="J282" s="72">
        <v>0</v>
      </c>
      <c r="K282" s="72">
        <v>0</v>
      </c>
      <c r="L282" s="72">
        <v>0</v>
      </c>
      <c r="M282" s="72">
        <v>180</v>
      </c>
      <c r="N282" s="66">
        <f t="shared" si="10"/>
        <v>0</v>
      </c>
    </row>
    <row r="283" spans="1:14" x14ac:dyDescent="0.2">
      <c r="A283" s="71" t="s">
        <v>547</v>
      </c>
      <c r="B283" s="71" t="s">
        <v>147</v>
      </c>
      <c r="C283" s="71" t="s">
        <v>431</v>
      </c>
      <c r="D283" s="71" t="s">
        <v>462</v>
      </c>
      <c r="E283" s="71" t="s">
        <v>463</v>
      </c>
      <c r="F283" s="72">
        <v>66.5</v>
      </c>
      <c r="G283" s="72">
        <v>304.10000000000002</v>
      </c>
      <c r="H283" s="72">
        <v>56</v>
      </c>
      <c r="I283" s="72">
        <v>0</v>
      </c>
      <c r="J283" s="72">
        <v>0</v>
      </c>
      <c r="K283" s="72">
        <v>0</v>
      </c>
      <c r="L283" s="72">
        <v>0</v>
      </c>
      <c r="M283" s="72">
        <v>426.6</v>
      </c>
      <c r="N283" s="66">
        <f t="shared" si="10"/>
        <v>0.15588373183309892</v>
      </c>
    </row>
    <row r="284" spans="1:14" x14ac:dyDescent="0.2">
      <c r="A284" s="71" t="s">
        <v>547</v>
      </c>
      <c r="B284" s="71" t="s">
        <v>147</v>
      </c>
      <c r="C284" s="71" t="s">
        <v>431</v>
      </c>
      <c r="D284" s="71" t="s">
        <v>464</v>
      </c>
      <c r="E284" s="71" t="s">
        <v>465</v>
      </c>
      <c r="F284" s="72">
        <v>31.5</v>
      </c>
      <c r="G284" s="72">
        <v>302.39999999999998</v>
      </c>
      <c r="H284" s="72">
        <v>9</v>
      </c>
      <c r="I284" s="72">
        <v>6</v>
      </c>
      <c r="J284" s="72">
        <v>0</v>
      </c>
      <c r="K284" s="72">
        <v>6</v>
      </c>
      <c r="L284" s="72">
        <v>0</v>
      </c>
      <c r="M284" s="72">
        <v>354.9</v>
      </c>
      <c r="N284" s="66">
        <f t="shared" si="10"/>
        <v>8.8757396449704151E-2</v>
      </c>
    </row>
    <row r="285" spans="1:14" x14ac:dyDescent="0.2">
      <c r="A285" s="71" t="s">
        <v>547</v>
      </c>
      <c r="B285" s="71" t="s">
        <v>147</v>
      </c>
      <c r="C285" s="71" t="s">
        <v>431</v>
      </c>
      <c r="D285" s="71" t="s">
        <v>466</v>
      </c>
      <c r="E285" s="71" t="s">
        <v>467</v>
      </c>
      <c r="F285" s="72">
        <v>32.200000000000003</v>
      </c>
      <c r="G285" s="72">
        <v>395</v>
      </c>
      <c r="H285" s="72">
        <v>12</v>
      </c>
      <c r="I285" s="72">
        <v>0</v>
      </c>
      <c r="J285" s="72">
        <v>0</v>
      </c>
      <c r="K285" s="72">
        <v>0</v>
      </c>
      <c r="L285" s="72">
        <v>0</v>
      </c>
      <c r="M285" s="72">
        <v>439.2</v>
      </c>
      <c r="N285" s="66">
        <f t="shared" si="10"/>
        <v>7.3315118397085613E-2</v>
      </c>
    </row>
    <row r="286" spans="1:14" x14ac:dyDescent="0.2">
      <c r="A286" s="71" t="s">
        <v>547</v>
      </c>
      <c r="B286" s="71" t="s">
        <v>147</v>
      </c>
      <c r="C286" s="71" t="s">
        <v>431</v>
      </c>
      <c r="D286" s="71" t="s">
        <v>468</v>
      </c>
      <c r="E286" s="71" t="s">
        <v>469</v>
      </c>
      <c r="F286" s="72">
        <v>43.5</v>
      </c>
      <c r="G286" s="72">
        <v>303</v>
      </c>
      <c r="H286" s="72">
        <v>60</v>
      </c>
      <c r="I286" s="72">
        <v>0</v>
      </c>
      <c r="J286" s="72">
        <v>0</v>
      </c>
      <c r="K286" s="72">
        <v>0</v>
      </c>
      <c r="L286" s="72">
        <v>0</v>
      </c>
      <c r="M286" s="72">
        <v>406.5</v>
      </c>
      <c r="N286" s="66">
        <f t="shared" si="10"/>
        <v>0.1070110701107011</v>
      </c>
    </row>
    <row r="287" spans="1:14" x14ac:dyDescent="0.2">
      <c r="A287" s="71" t="s">
        <v>547</v>
      </c>
      <c r="B287" s="71" t="s">
        <v>147</v>
      </c>
      <c r="C287" s="71" t="s">
        <v>431</v>
      </c>
      <c r="D287" s="71" t="s">
        <v>470</v>
      </c>
      <c r="E287" s="71" t="s">
        <v>471</v>
      </c>
      <c r="F287" s="72">
        <v>57.35</v>
      </c>
      <c r="G287" s="72">
        <v>564.9</v>
      </c>
      <c r="H287" s="72">
        <v>27</v>
      </c>
      <c r="I287" s="72">
        <v>0</v>
      </c>
      <c r="J287" s="72">
        <v>0</v>
      </c>
      <c r="K287" s="72">
        <v>0</v>
      </c>
      <c r="L287" s="72">
        <v>0</v>
      </c>
      <c r="M287" s="72">
        <v>649.25</v>
      </c>
      <c r="N287" s="66">
        <f t="shared" si="10"/>
        <v>8.8332691567192922E-2</v>
      </c>
    </row>
    <row r="288" spans="1:14" x14ac:dyDescent="0.2">
      <c r="A288" s="71" t="s">
        <v>547</v>
      </c>
      <c r="B288" s="71" t="s">
        <v>147</v>
      </c>
      <c r="C288" s="71" t="s">
        <v>431</v>
      </c>
      <c r="D288" s="71" t="s">
        <v>552</v>
      </c>
      <c r="E288" s="71" t="s">
        <v>473</v>
      </c>
      <c r="F288" s="72">
        <v>4.8</v>
      </c>
      <c r="G288" s="72">
        <v>68.7</v>
      </c>
      <c r="H288" s="72">
        <v>0</v>
      </c>
      <c r="I288" s="72">
        <v>0</v>
      </c>
      <c r="J288" s="72">
        <v>0</v>
      </c>
      <c r="K288" s="72">
        <v>0</v>
      </c>
      <c r="L288" s="72">
        <v>0</v>
      </c>
      <c r="M288" s="72">
        <v>73.5</v>
      </c>
      <c r="N288" s="66">
        <f t="shared" si="10"/>
        <v>6.5306122448979584E-2</v>
      </c>
    </row>
    <row r="289" spans="1:14" x14ac:dyDescent="0.2">
      <c r="A289" s="71" t="s">
        <v>547</v>
      </c>
      <c r="B289" s="71" t="s">
        <v>147</v>
      </c>
      <c r="C289" s="71" t="s">
        <v>431</v>
      </c>
      <c r="D289" s="71" t="s">
        <v>472</v>
      </c>
      <c r="E289" s="71" t="s">
        <v>473</v>
      </c>
      <c r="F289" s="72">
        <v>5.25</v>
      </c>
      <c r="G289" s="72">
        <v>191.25</v>
      </c>
      <c r="H289" s="72">
        <v>4.5</v>
      </c>
      <c r="I289" s="72">
        <v>0</v>
      </c>
      <c r="J289" s="72">
        <v>0</v>
      </c>
      <c r="K289" s="72">
        <v>0</v>
      </c>
      <c r="L289" s="72">
        <v>0</v>
      </c>
      <c r="M289" s="72">
        <v>201</v>
      </c>
      <c r="N289" s="66">
        <f t="shared" si="10"/>
        <v>2.6119402985074626E-2</v>
      </c>
    </row>
    <row r="290" spans="1:14" x14ac:dyDescent="0.2">
      <c r="A290" s="71" t="s">
        <v>547</v>
      </c>
      <c r="B290" s="71" t="s">
        <v>158</v>
      </c>
      <c r="C290" s="71" t="s">
        <v>434</v>
      </c>
      <c r="D290" s="71" t="s">
        <v>474</v>
      </c>
      <c r="E290" s="71" t="s">
        <v>475</v>
      </c>
      <c r="F290" s="72">
        <v>66.75</v>
      </c>
      <c r="G290" s="72">
        <v>236.1</v>
      </c>
      <c r="H290" s="72">
        <v>53.5</v>
      </c>
      <c r="I290" s="72">
        <v>0</v>
      </c>
      <c r="J290" s="72">
        <v>0</v>
      </c>
      <c r="K290" s="72">
        <v>0</v>
      </c>
      <c r="L290" s="72">
        <v>4</v>
      </c>
      <c r="M290" s="72">
        <v>360.35</v>
      </c>
      <c r="N290" s="66">
        <f t="shared" si="10"/>
        <v>0.1852365755515471</v>
      </c>
    </row>
    <row r="291" spans="1:14" x14ac:dyDescent="0.2">
      <c r="A291" s="71" t="s">
        <v>547</v>
      </c>
      <c r="B291" s="71" t="s">
        <v>158</v>
      </c>
      <c r="C291" s="71" t="s">
        <v>434</v>
      </c>
      <c r="D291" s="71" t="s">
        <v>476</v>
      </c>
      <c r="E291" s="71" t="s">
        <v>477</v>
      </c>
      <c r="F291" s="72">
        <v>71.45</v>
      </c>
      <c r="G291" s="72">
        <v>343.85</v>
      </c>
      <c r="H291" s="72">
        <v>31.5</v>
      </c>
      <c r="I291" s="72">
        <v>0</v>
      </c>
      <c r="J291" s="72">
        <v>0</v>
      </c>
      <c r="K291" s="72">
        <v>0</v>
      </c>
      <c r="L291" s="72">
        <v>0</v>
      </c>
      <c r="M291" s="72">
        <v>446.8</v>
      </c>
      <c r="N291" s="66">
        <f t="shared" si="10"/>
        <v>0.15991495076096687</v>
      </c>
    </row>
    <row r="292" spans="1:14" x14ac:dyDescent="0.2">
      <c r="A292" s="71" t="s">
        <v>547</v>
      </c>
      <c r="B292" s="71" t="s">
        <v>158</v>
      </c>
      <c r="C292" s="71" t="s">
        <v>434</v>
      </c>
      <c r="D292" s="71" t="s">
        <v>478</v>
      </c>
      <c r="E292" s="71" t="s">
        <v>479</v>
      </c>
      <c r="F292" s="72">
        <v>73.3</v>
      </c>
      <c r="G292" s="72">
        <v>280.2</v>
      </c>
      <c r="H292" s="72">
        <v>19.5</v>
      </c>
      <c r="I292" s="72">
        <v>0</v>
      </c>
      <c r="J292" s="72">
        <v>0</v>
      </c>
      <c r="K292" s="72">
        <v>4.5</v>
      </c>
      <c r="L292" s="72">
        <v>0</v>
      </c>
      <c r="M292" s="72">
        <v>377.5</v>
      </c>
      <c r="N292" s="66">
        <f t="shared" si="10"/>
        <v>0.19417218543046358</v>
      </c>
    </row>
    <row r="293" spans="1:14" x14ac:dyDescent="0.2">
      <c r="A293" s="71" t="s">
        <v>547</v>
      </c>
      <c r="B293" s="71" t="s">
        <v>158</v>
      </c>
      <c r="C293" s="71" t="s">
        <v>434</v>
      </c>
      <c r="D293" s="71" t="s">
        <v>553</v>
      </c>
      <c r="E293" s="71" t="s">
        <v>554</v>
      </c>
      <c r="F293" s="72">
        <v>23.5</v>
      </c>
      <c r="G293" s="72">
        <v>60</v>
      </c>
      <c r="H293" s="72">
        <v>0</v>
      </c>
      <c r="I293" s="72">
        <v>0</v>
      </c>
      <c r="J293" s="72">
        <v>0</v>
      </c>
      <c r="K293" s="72">
        <v>0</v>
      </c>
      <c r="L293" s="72">
        <v>0</v>
      </c>
      <c r="M293" s="72">
        <v>83.5</v>
      </c>
      <c r="N293" s="66">
        <f t="shared" si="10"/>
        <v>0.28143712574850299</v>
      </c>
    </row>
    <row r="294" spans="1:14" x14ac:dyDescent="0.2">
      <c r="A294" s="71" t="s">
        <v>547</v>
      </c>
      <c r="B294" s="71" t="s">
        <v>158</v>
      </c>
      <c r="C294" s="71" t="s">
        <v>434</v>
      </c>
      <c r="D294" s="71" t="s">
        <v>480</v>
      </c>
      <c r="E294" s="71" t="s">
        <v>481</v>
      </c>
      <c r="F294" s="72">
        <v>37.5</v>
      </c>
      <c r="G294" s="72">
        <v>211.6</v>
      </c>
      <c r="H294" s="72">
        <v>71.150000000000006</v>
      </c>
      <c r="I294" s="72">
        <v>24</v>
      </c>
      <c r="J294" s="72">
        <v>0</v>
      </c>
      <c r="K294" s="72">
        <v>21</v>
      </c>
      <c r="L294" s="72">
        <v>0</v>
      </c>
      <c r="M294" s="72">
        <v>365.25</v>
      </c>
      <c r="N294" s="66">
        <f t="shared" si="10"/>
        <v>0.10266940451745379</v>
      </c>
    </row>
    <row r="295" spans="1:14" x14ac:dyDescent="0.2">
      <c r="A295" s="71" t="s">
        <v>547</v>
      </c>
      <c r="B295" s="71" t="s">
        <v>149</v>
      </c>
      <c r="C295" s="71" t="s">
        <v>482</v>
      </c>
      <c r="D295" s="71" t="s">
        <v>483</v>
      </c>
      <c r="E295" s="71" t="s">
        <v>484</v>
      </c>
      <c r="F295" s="72">
        <v>0</v>
      </c>
      <c r="G295" s="72">
        <v>10.5</v>
      </c>
      <c r="H295" s="72">
        <v>0</v>
      </c>
      <c r="I295" s="72">
        <v>0</v>
      </c>
      <c r="J295" s="72">
        <v>0</v>
      </c>
      <c r="K295" s="72">
        <v>0</v>
      </c>
      <c r="L295" s="72">
        <v>0</v>
      </c>
      <c r="M295" s="72">
        <v>10.5</v>
      </c>
      <c r="N295" s="66">
        <f t="shared" si="10"/>
        <v>0</v>
      </c>
    </row>
    <row r="296" spans="1:14" x14ac:dyDescent="0.2">
      <c r="A296" s="71" t="s">
        <v>547</v>
      </c>
      <c r="B296" s="71" t="s">
        <v>149</v>
      </c>
      <c r="C296" s="71" t="s">
        <v>482</v>
      </c>
      <c r="D296" s="71" t="s">
        <v>528</v>
      </c>
      <c r="E296" s="71" t="s">
        <v>529</v>
      </c>
      <c r="F296" s="72">
        <v>304.3</v>
      </c>
      <c r="G296" s="72">
        <v>2169.35</v>
      </c>
      <c r="H296" s="72">
        <v>117</v>
      </c>
      <c r="I296" s="72">
        <v>0</v>
      </c>
      <c r="J296" s="72">
        <v>0</v>
      </c>
      <c r="K296" s="72">
        <v>0</v>
      </c>
      <c r="L296" s="72">
        <v>0</v>
      </c>
      <c r="M296" s="72">
        <v>2590.65</v>
      </c>
      <c r="N296" s="66">
        <f t="shared" si="10"/>
        <v>0.11746086889390693</v>
      </c>
    </row>
    <row r="297" spans="1:14" x14ac:dyDescent="0.2">
      <c r="A297" s="71" t="s">
        <v>547</v>
      </c>
      <c r="B297" s="71" t="s">
        <v>155</v>
      </c>
      <c r="C297" s="71" t="s">
        <v>437</v>
      </c>
      <c r="D297" s="71" t="s">
        <v>485</v>
      </c>
      <c r="E297" s="71" t="s">
        <v>486</v>
      </c>
      <c r="F297" s="72">
        <v>5.2</v>
      </c>
      <c r="G297" s="72">
        <v>909.5</v>
      </c>
      <c r="H297" s="72">
        <v>148.80000000000001</v>
      </c>
      <c r="I297" s="72">
        <v>0</v>
      </c>
      <c r="J297" s="72">
        <v>0</v>
      </c>
      <c r="K297" s="72">
        <v>0</v>
      </c>
      <c r="L297" s="72">
        <v>0</v>
      </c>
      <c r="M297" s="72">
        <v>1063.5</v>
      </c>
      <c r="N297" s="66">
        <f t="shared" si="10"/>
        <v>4.8895157498824639E-3</v>
      </c>
    </row>
    <row r="298" spans="1:14" x14ac:dyDescent="0.2">
      <c r="A298" s="71" t="s">
        <v>547</v>
      </c>
      <c r="B298" s="71" t="s">
        <v>151</v>
      </c>
      <c r="C298" s="71" t="s">
        <v>487</v>
      </c>
      <c r="D298" s="71" t="s">
        <v>488</v>
      </c>
      <c r="E298" s="71" t="s">
        <v>489</v>
      </c>
      <c r="F298" s="72">
        <v>46.7</v>
      </c>
      <c r="G298" s="72">
        <v>487.05</v>
      </c>
      <c r="H298" s="72">
        <v>268.95</v>
      </c>
      <c r="I298" s="72">
        <v>10.5</v>
      </c>
      <c r="J298" s="72">
        <v>0</v>
      </c>
      <c r="K298" s="72">
        <v>10.5</v>
      </c>
      <c r="L298" s="72">
        <v>0</v>
      </c>
      <c r="M298" s="72">
        <v>823.7</v>
      </c>
      <c r="N298" s="66">
        <f t="shared" si="10"/>
        <v>5.6695398810246447E-2</v>
      </c>
    </row>
    <row r="299" spans="1:14" x14ac:dyDescent="0.2">
      <c r="A299" s="71" t="s">
        <v>547</v>
      </c>
      <c r="B299" s="71" t="s">
        <v>151</v>
      </c>
      <c r="C299" s="71" t="s">
        <v>487</v>
      </c>
      <c r="D299" s="71" t="s">
        <v>490</v>
      </c>
      <c r="E299" s="71" t="s">
        <v>465</v>
      </c>
      <c r="F299" s="72">
        <v>50.85</v>
      </c>
      <c r="G299" s="72">
        <v>447.7</v>
      </c>
      <c r="H299" s="72">
        <v>25.25</v>
      </c>
      <c r="I299" s="72">
        <v>4.5</v>
      </c>
      <c r="J299" s="72">
        <v>0</v>
      </c>
      <c r="K299" s="72">
        <v>9</v>
      </c>
      <c r="L299" s="72">
        <v>0</v>
      </c>
      <c r="M299" s="72">
        <v>537.29999999999995</v>
      </c>
      <c r="N299" s="66">
        <f t="shared" si="10"/>
        <v>9.4639865996649933E-2</v>
      </c>
    </row>
    <row r="300" spans="1:14" x14ac:dyDescent="0.2">
      <c r="A300" s="71" t="s">
        <v>547</v>
      </c>
      <c r="B300" s="71" t="s">
        <v>151</v>
      </c>
      <c r="C300" s="71" t="s">
        <v>487</v>
      </c>
      <c r="D300" s="71" t="s">
        <v>491</v>
      </c>
      <c r="E300" s="71" t="s">
        <v>492</v>
      </c>
      <c r="F300" s="72">
        <v>69.19</v>
      </c>
      <c r="G300" s="72">
        <v>725.88</v>
      </c>
      <c r="H300" s="72">
        <v>210</v>
      </c>
      <c r="I300" s="72">
        <v>0</v>
      </c>
      <c r="J300" s="72">
        <v>0</v>
      </c>
      <c r="K300" s="72">
        <v>0</v>
      </c>
      <c r="L300" s="72">
        <v>0</v>
      </c>
      <c r="M300" s="72">
        <v>1005.07</v>
      </c>
      <c r="N300" s="66">
        <f t="shared" si="10"/>
        <v>6.8840976250410413E-2</v>
      </c>
    </row>
    <row r="301" spans="1:14" x14ac:dyDescent="0.2">
      <c r="A301" s="71" t="s">
        <v>547</v>
      </c>
      <c r="B301" s="71" t="s">
        <v>151</v>
      </c>
      <c r="C301" s="71" t="s">
        <v>487</v>
      </c>
      <c r="D301" s="71" t="s">
        <v>493</v>
      </c>
      <c r="E301" s="71" t="s">
        <v>467</v>
      </c>
      <c r="F301" s="72">
        <v>69</v>
      </c>
      <c r="G301" s="72">
        <v>865.05</v>
      </c>
      <c r="H301" s="72">
        <v>34.200000000000003</v>
      </c>
      <c r="I301" s="72">
        <v>6.75</v>
      </c>
      <c r="J301" s="72">
        <v>9</v>
      </c>
      <c r="K301" s="72">
        <v>0</v>
      </c>
      <c r="L301" s="72">
        <v>0</v>
      </c>
      <c r="M301" s="72">
        <v>984</v>
      </c>
      <c r="N301" s="66">
        <f t="shared" si="10"/>
        <v>7.0121951219512202E-2</v>
      </c>
    </row>
    <row r="302" spans="1:14" x14ac:dyDescent="0.2">
      <c r="A302" s="71" t="s">
        <v>547</v>
      </c>
      <c r="B302" s="71" t="s">
        <v>151</v>
      </c>
      <c r="C302" s="71" t="s">
        <v>487</v>
      </c>
      <c r="D302" s="71" t="s">
        <v>494</v>
      </c>
      <c r="E302" s="71" t="s">
        <v>471</v>
      </c>
      <c r="F302" s="72">
        <v>72.05</v>
      </c>
      <c r="G302" s="72">
        <v>948.2</v>
      </c>
      <c r="H302" s="72">
        <v>34.799999999999997</v>
      </c>
      <c r="I302" s="72">
        <v>0</v>
      </c>
      <c r="J302" s="72">
        <v>0</v>
      </c>
      <c r="K302" s="72">
        <v>6</v>
      </c>
      <c r="L302" s="72">
        <v>0</v>
      </c>
      <c r="M302" s="72">
        <v>1061.05</v>
      </c>
      <c r="N302" s="66">
        <f t="shared" si="10"/>
        <v>6.7904434286791382E-2</v>
      </c>
    </row>
    <row r="303" spans="1:14" x14ac:dyDescent="0.2">
      <c r="A303" s="71" t="s">
        <v>547</v>
      </c>
      <c r="B303" s="71" t="s">
        <v>152</v>
      </c>
      <c r="C303" s="71" t="s">
        <v>435</v>
      </c>
      <c r="D303" s="71" t="s">
        <v>495</v>
      </c>
      <c r="E303" s="71" t="s">
        <v>469</v>
      </c>
      <c r="F303" s="72">
        <v>289.5</v>
      </c>
      <c r="G303" s="72">
        <v>1738.86</v>
      </c>
      <c r="H303" s="72">
        <v>220.5</v>
      </c>
      <c r="I303" s="72">
        <v>0</v>
      </c>
      <c r="J303" s="72">
        <v>0</v>
      </c>
      <c r="K303" s="72">
        <v>0</v>
      </c>
      <c r="L303" s="72">
        <v>1.1399999999999999</v>
      </c>
      <c r="M303" s="72">
        <v>2250</v>
      </c>
      <c r="N303" s="66">
        <f t="shared" si="10"/>
        <v>0.12866666666666668</v>
      </c>
    </row>
    <row r="304" spans="1:14" x14ac:dyDescent="0.2">
      <c r="A304" s="71" t="s">
        <v>547</v>
      </c>
      <c r="B304" s="71" t="s">
        <v>159</v>
      </c>
      <c r="C304" s="71" t="s">
        <v>496</v>
      </c>
      <c r="D304" s="71" t="s">
        <v>497</v>
      </c>
      <c r="E304" s="71" t="s">
        <v>463</v>
      </c>
      <c r="F304" s="72">
        <v>93.7</v>
      </c>
      <c r="G304" s="72">
        <v>779.8</v>
      </c>
      <c r="H304" s="72">
        <v>247.9</v>
      </c>
      <c r="I304" s="72">
        <v>0</v>
      </c>
      <c r="J304" s="72">
        <v>0</v>
      </c>
      <c r="K304" s="72">
        <v>0</v>
      </c>
      <c r="L304" s="72">
        <v>0</v>
      </c>
      <c r="M304" s="72">
        <v>1121.4000000000001</v>
      </c>
      <c r="N304" s="66">
        <f t="shared" si="10"/>
        <v>8.3556268949527376E-2</v>
      </c>
    </row>
    <row r="305" spans="1:14" x14ac:dyDescent="0.2">
      <c r="A305" s="71" t="s">
        <v>547</v>
      </c>
      <c r="B305" s="71" t="s">
        <v>159</v>
      </c>
      <c r="C305" s="71" t="s">
        <v>496</v>
      </c>
      <c r="D305" s="71" t="s">
        <v>498</v>
      </c>
      <c r="E305" s="71" t="s">
        <v>499</v>
      </c>
      <c r="F305" s="72">
        <v>13.2</v>
      </c>
      <c r="G305" s="72">
        <v>398.4</v>
      </c>
      <c r="H305" s="72">
        <v>18</v>
      </c>
      <c r="I305" s="72">
        <v>0</v>
      </c>
      <c r="J305" s="72">
        <v>0</v>
      </c>
      <c r="K305" s="72">
        <v>0</v>
      </c>
      <c r="L305" s="72">
        <v>0</v>
      </c>
      <c r="M305" s="72">
        <v>429.6</v>
      </c>
      <c r="N305" s="66">
        <f t="shared" si="10"/>
        <v>3.0726256983240219E-2</v>
      </c>
    </row>
    <row r="306" spans="1:14" x14ac:dyDescent="0.2">
      <c r="A306" s="71" t="s">
        <v>547</v>
      </c>
      <c r="B306" s="71" t="s">
        <v>160</v>
      </c>
      <c r="C306" s="71" t="s">
        <v>432</v>
      </c>
      <c r="D306" s="71" t="s">
        <v>500</v>
      </c>
      <c r="E306" s="71" t="s">
        <v>501</v>
      </c>
      <c r="F306" s="72">
        <v>176.5</v>
      </c>
      <c r="G306" s="72">
        <v>1695.5</v>
      </c>
      <c r="H306" s="72">
        <v>55.5</v>
      </c>
      <c r="I306" s="72">
        <v>0</v>
      </c>
      <c r="J306" s="72">
        <v>0</v>
      </c>
      <c r="K306" s="72">
        <v>0</v>
      </c>
      <c r="L306" s="72">
        <v>0</v>
      </c>
      <c r="M306" s="72">
        <v>1927.5</v>
      </c>
      <c r="N306" s="66">
        <f t="shared" si="10"/>
        <v>9.1569390402075221E-2</v>
      </c>
    </row>
    <row r="307" spans="1:14" x14ac:dyDescent="0.2">
      <c r="A307" s="71" t="s">
        <v>547</v>
      </c>
      <c r="B307" s="71" t="s">
        <v>160</v>
      </c>
      <c r="C307" s="71" t="s">
        <v>432</v>
      </c>
      <c r="D307" s="71" t="s">
        <v>502</v>
      </c>
      <c r="E307" s="71" t="s">
        <v>503</v>
      </c>
      <c r="F307" s="72">
        <v>10</v>
      </c>
      <c r="G307" s="72">
        <v>577</v>
      </c>
      <c r="H307" s="72">
        <v>18</v>
      </c>
      <c r="I307" s="72">
        <v>0</v>
      </c>
      <c r="J307" s="72">
        <v>0</v>
      </c>
      <c r="K307" s="72">
        <v>0</v>
      </c>
      <c r="L307" s="72">
        <v>0</v>
      </c>
      <c r="M307" s="72">
        <v>605</v>
      </c>
      <c r="N307" s="66">
        <f t="shared" si="10"/>
        <v>1.6528925619834711E-2</v>
      </c>
    </row>
    <row r="308" spans="1:14" x14ac:dyDescent="0.2">
      <c r="A308" s="71" t="s">
        <v>547</v>
      </c>
      <c r="B308" s="71" t="s">
        <v>160</v>
      </c>
      <c r="C308" s="71" t="s">
        <v>432</v>
      </c>
      <c r="D308" s="71" t="s">
        <v>545</v>
      </c>
      <c r="E308" s="71" t="s">
        <v>546</v>
      </c>
      <c r="F308" s="72">
        <v>6</v>
      </c>
      <c r="G308" s="72">
        <v>288</v>
      </c>
      <c r="H308" s="72">
        <v>0</v>
      </c>
      <c r="I308" s="72">
        <v>0</v>
      </c>
      <c r="J308" s="72">
        <v>0</v>
      </c>
      <c r="K308" s="72">
        <v>0</v>
      </c>
      <c r="L308" s="72">
        <v>0</v>
      </c>
      <c r="M308" s="72">
        <v>294</v>
      </c>
      <c r="N308" s="66">
        <f t="shared" si="10"/>
        <v>2.0408163265306121E-2</v>
      </c>
    </row>
    <row r="309" spans="1:14" x14ac:dyDescent="0.2">
      <c r="A309" s="71" t="s">
        <v>547</v>
      </c>
      <c r="B309" s="71" t="s">
        <v>156</v>
      </c>
      <c r="C309" s="71" t="s">
        <v>504</v>
      </c>
      <c r="D309" s="71" t="s">
        <v>505</v>
      </c>
      <c r="E309" s="71" t="s">
        <v>506</v>
      </c>
      <c r="F309" s="72">
        <v>12</v>
      </c>
      <c r="G309" s="72">
        <v>324.75</v>
      </c>
      <c r="H309" s="72">
        <v>4.5</v>
      </c>
      <c r="I309" s="72">
        <v>0</v>
      </c>
      <c r="J309" s="72">
        <v>0</v>
      </c>
      <c r="K309" s="72">
        <v>0</v>
      </c>
      <c r="L309" s="72">
        <v>0</v>
      </c>
      <c r="M309" s="72">
        <v>341.25</v>
      </c>
      <c r="N309" s="66">
        <f t="shared" si="10"/>
        <v>3.5164835164835165E-2</v>
      </c>
    </row>
    <row r="310" spans="1:14" x14ac:dyDescent="0.2">
      <c r="A310" s="71" t="s">
        <v>547</v>
      </c>
      <c r="B310" s="71" t="s">
        <v>150</v>
      </c>
      <c r="C310" s="71" t="s">
        <v>507</v>
      </c>
      <c r="D310" s="71" t="s">
        <v>508</v>
      </c>
      <c r="E310" s="71" t="s">
        <v>509</v>
      </c>
      <c r="F310" s="72">
        <v>21</v>
      </c>
      <c r="G310" s="72">
        <v>549</v>
      </c>
      <c r="H310" s="72">
        <v>246</v>
      </c>
      <c r="I310" s="72">
        <v>0</v>
      </c>
      <c r="J310" s="72">
        <v>0</v>
      </c>
      <c r="K310" s="72">
        <v>0</v>
      </c>
      <c r="L310" s="72">
        <v>0</v>
      </c>
      <c r="M310" s="72">
        <v>816</v>
      </c>
      <c r="N310" s="66">
        <f t="shared" si="10"/>
        <v>2.5735294117647058E-2</v>
      </c>
    </row>
    <row r="311" spans="1:14" x14ac:dyDescent="0.2">
      <c r="A311" s="71" t="s">
        <v>547</v>
      </c>
      <c r="B311" s="71" t="s">
        <v>157</v>
      </c>
      <c r="C311" s="71" t="s">
        <v>510</v>
      </c>
      <c r="D311" s="71" t="s">
        <v>524</v>
      </c>
      <c r="E311" s="71" t="s">
        <v>525</v>
      </c>
      <c r="F311" s="72">
        <v>18.64</v>
      </c>
      <c r="G311" s="72">
        <v>401.16</v>
      </c>
      <c r="H311" s="72">
        <v>0</v>
      </c>
      <c r="I311" s="72">
        <v>0</v>
      </c>
      <c r="J311" s="72">
        <v>0</v>
      </c>
      <c r="K311" s="72">
        <v>0</v>
      </c>
      <c r="L311" s="72">
        <v>0</v>
      </c>
      <c r="M311" s="72">
        <v>419.8</v>
      </c>
      <c r="N311" s="66">
        <f t="shared" si="10"/>
        <v>4.4402096236303E-2</v>
      </c>
    </row>
    <row r="312" spans="1:14" x14ac:dyDescent="0.2">
      <c r="A312" s="71" t="s">
        <v>547</v>
      </c>
      <c r="B312" s="71" t="s">
        <v>157</v>
      </c>
      <c r="C312" s="71" t="s">
        <v>510</v>
      </c>
      <c r="D312" s="71" t="s">
        <v>517</v>
      </c>
      <c r="E312" s="71" t="s">
        <v>518</v>
      </c>
      <c r="F312" s="72">
        <v>19.75</v>
      </c>
      <c r="G312" s="72">
        <v>359.15</v>
      </c>
      <c r="H312" s="72">
        <v>9</v>
      </c>
      <c r="I312" s="72">
        <v>0</v>
      </c>
      <c r="J312" s="72">
        <v>0</v>
      </c>
      <c r="K312" s="72">
        <v>0</v>
      </c>
      <c r="L312" s="72">
        <v>0</v>
      </c>
      <c r="M312" s="72">
        <v>387.9</v>
      </c>
      <c r="N312" s="66">
        <f t="shared" si="10"/>
        <v>5.0915184325857184E-2</v>
      </c>
    </row>
    <row r="313" spans="1:14" x14ac:dyDescent="0.2">
      <c r="A313" s="71" t="s">
        <v>547</v>
      </c>
      <c r="B313" s="71" t="s">
        <v>157</v>
      </c>
      <c r="C313" s="71" t="s">
        <v>510</v>
      </c>
      <c r="D313" s="71" t="s">
        <v>511</v>
      </c>
      <c r="E313" s="71" t="s">
        <v>512</v>
      </c>
      <c r="F313" s="72">
        <v>104.4</v>
      </c>
      <c r="G313" s="72">
        <v>361.6</v>
      </c>
      <c r="H313" s="72">
        <v>0</v>
      </c>
      <c r="I313" s="72">
        <v>0</v>
      </c>
      <c r="J313" s="72">
        <v>0</v>
      </c>
      <c r="K313" s="72">
        <v>0</v>
      </c>
      <c r="L313" s="72">
        <v>0</v>
      </c>
      <c r="M313" s="72">
        <v>466</v>
      </c>
      <c r="N313" s="66">
        <f t="shared" si="10"/>
        <v>0.22403433476394852</v>
      </c>
    </row>
    <row r="314" spans="1:14" x14ac:dyDescent="0.2">
      <c r="A314" s="71" t="s">
        <v>547</v>
      </c>
      <c r="B314" s="71" t="s">
        <v>157</v>
      </c>
      <c r="C314" s="71" t="s">
        <v>510</v>
      </c>
      <c r="D314" s="71" t="s">
        <v>513</v>
      </c>
      <c r="E314" s="71" t="s">
        <v>514</v>
      </c>
      <c r="F314" s="72">
        <v>228.25</v>
      </c>
      <c r="G314" s="72">
        <v>1178.2</v>
      </c>
      <c r="H314" s="72">
        <v>296.95</v>
      </c>
      <c r="I314" s="72">
        <v>0</v>
      </c>
      <c r="J314" s="72">
        <v>0</v>
      </c>
      <c r="K314" s="72">
        <v>0</v>
      </c>
      <c r="L314" s="72">
        <v>0</v>
      </c>
      <c r="M314" s="72">
        <v>1703.4</v>
      </c>
      <c r="N314" s="66">
        <f t="shared" si="10"/>
        <v>0.13399671245743805</v>
      </c>
    </row>
    <row r="315" spans="1:14" x14ac:dyDescent="0.2">
      <c r="A315" s="71" t="s">
        <v>547</v>
      </c>
      <c r="B315" s="71" t="s">
        <v>157</v>
      </c>
      <c r="C315" s="71" t="s">
        <v>510</v>
      </c>
      <c r="D315" s="71" t="s">
        <v>515</v>
      </c>
      <c r="E315" s="71" t="s">
        <v>473</v>
      </c>
      <c r="F315" s="72">
        <v>23.14</v>
      </c>
      <c r="G315" s="72">
        <v>331.08</v>
      </c>
      <c r="H315" s="72">
        <v>0</v>
      </c>
      <c r="I315" s="72">
        <v>0</v>
      </c>
      <c r="J315" s="72">
        <v>0</v>
      </c>
      <c r="K315" s="72">
        <v>0</v>
      </c>
      <c r="L315" s="72">
        <v>0</v>
      </c>
      <c r="M315" s="72">
        <v>354.22</v>
      </c>
      <c r="N315" s="66">
        <f t="shared" si="10"/>
        <v>6.5326633165829137E-2</v>
      </c>
    </row>
    <row r="316" spans="1:14" x14ac:dyDescent="0.2">
      <c r="A316" s="71" t="s">
        <v>547</v>
      </c>
      <c r="B316" s="71" t="s">
        <v>157</v>
      </c>
      <c r="C316" s="71" t="s">
        <v>510</v>
      </c>
      <c r="D316" s="71" t="s">
        <v>555</v>
      </c>
      <c r="E316" s="71" t="s">
        <v>473</v>
      </c>
      <c r="F316" s="72">
        <v>6.6</v>
      </c>
      <c r="G316" s="72">
        <v>105</v>
      </c>
      <c r="H316" s="72">
        <v>0</v>
      </c>
      <c r="I316" s="72">
        <v>0</v>
      </c>
      <c r="J316" s="72">
        <v>0</v>
      </c>
      <c r="K316" s="72">
        <v>0</v>
      </c>
      <c r="L316" s="72">
        <v>0</v>
      </c>
      <c r="M316" s="72">
        <v>111.6</v>
      </c>
      <c r="N316" s="66">
        <f t="shared" si="10"/>
        <v>5.9139784946236562E-2</v>
      </c>
    </row>
    <row r="317" spans="1:14" x14ac:dyDescent="0.2">
      <c r="A317" s="71" t="s">
        <v>547</v>
      </c>
      <c r="B317" s="71" t="s">
        <v>161</v>
      </c>
      <c r="C317" s="71" t="s">
        <v>534</v>
      </c>
      <c r="D317" s="71" t="s">
        <v>542</v>
      </c>
      <c r="E317" s="71" t="s">
        <v>543</v>
      </c>
      <c r="F317" s="72">
        <v>42</v>
      </c>
      <c r="G317" s="72">
        <v>0</v>
      </c>
      <c r="H317" s="72">
        <v>0</v>
      </c>
      <c r="I317" s="72">
        <v>102</v>
      </c>
      <c r="J317" s="72">
        <v>6</v>
      </c>
      <c r="K317" s="72">
        <v>91</v>
      </c>
      <c r="L317" s="72">
        <v>0</v>
      </c>
      <c r="M317" s="72">
        <v>241</v>
      </c>
      <c r="N317" s="66">
        <f t="shared" si="10"/>
        <v>0.17427385892116182</v>
      </c>
    </row>
    <row r="318" spans="1:14" x14ac:dyDescent="0.2">
      <c r="A318" s="71" t="s">
        <v>547</v>
      </c>
      <c r="B318" s="71" t="s">
        <v>161</v>
      </c>
      <c r="C318" s="71" t="s">
        <v>534</v>
      </c>
      <c r="D318" s="71" t="s">
        <v>535</v>
      </c>
      <c r="E318" s="71" t="s">
        <v>536</v>
      </c>
      <c r="F318" s="72">
        <v>0</v>
      </c>
      <c r="G318" s="72">
        <v>153</v>
      </c>
      <c r="H318" s="72">
        <v>0</v>
      </c>
      <c r="I318" s="72">
        <v>0</v>
      </c>
      <c r="J318" s="72">
        <v>0</v>
      </c>
      <c r="K318" s="72">
        <v>0</v>
      </c>
      <c r="L318" s="72">
        <v>0</v>
      </c>
      <c r="M318" s="72">
        <v>153</v>
      </c>
      <c r="N318" s="66">
        <f t="shared" si="10"/>
        <v>0</v>
      </c>
    </row>
    <row r="319" spans="1:14" x14ac:dyDescent="0.2">
      <c r="A319" t="s">
        <v>438</v>
      </c>
      <c r="B319">
        <f>COUNTA(B276:B318)</f>
        <v>43</v>
      </c>
      <c r="F319">
        <f t="shared" ref="F319:M319" si="12">SUM(F276:F318)</f>
        <v>2350.0700000000002</v>
      </c>
      <c r="G319">
        <f t="shared" si="12"/>
        <v>22257.940000000002</v>
      </c>
      <c r="H319">
        <f t="shared" si="12"/>
        <v>2538.3999999999996</v>
      </c>
      <c r="I319">
        <f t="shared" si="12"/>
        <v>153.75</v>
      </c>
      <c r="J319">
        <f t="shared" si="12"/>
        <v>15</v>
      </c>
      <c r="K319">
        <f t="shared" si="12"/>
        <v>148</v>
      </c>
      <c r="L319">
        <f t="shared" si="12"/>
        <v>5.14</v>
      </c>
      <c r="M319">
        <f t="shared" si="12"/>
        <v>27468.3</v>
      </c>
      <c r="N319" s="66">
        <f t="shared" si="10"/>
        <v>8.5555713313164639E-2</v>
      </c>
    </row>
    <row r="320" spans="1:14" x14ac:dyDescent="0.2">
      <c r="N320" s="66"/>
    </row>
    <row r="321" spans="1:14" x14ac:dyDescent="0.2">
      <c r="A321" s="71" t="s">
        <v>556</v>
      </c>
      <c r="B321" s="71" t="s">
        <v>153</v>
      </c>
      <c r="C321" s="71" t="s">
        <v>449</v>
      </c>
      <c r="D321" s="71" t="s">
        <v>450</v>
      </c>
      <c r="E321" s="71" t="s">
        <v>451</v>
      </c>
      <c r="F321" s="72">
        <v>53.75</v>
      </c>
      <c r="G321" s="72">
        <v>468.3</v>
      </c>
      <c r="H321" s="72">
        <v>168.75</v>
      </c>
      <c r="I321" s="72">
        <v>0</v>
      </c>
      <c r="J321" s="72">
        <v>0</v>
      </c>
      <c r="K321" s="72">
        <v>0</v>
      </c>
      <c r="L321" s="72">
        <v>0</v>
      </c>
      <c r="M321" s="72">
        <v>690.8</v>
      </c>
      <c r="N321" s="66">
        <f t="shared" si="10"/>
        <v>7.7808338158656634E-2</v>
      </c>
    </row>
    <row r="322" spans="1:14" x14ac:dyDescent="0.2">
      <c r="A322" s="71" t="s">
        <v>556</v>
      </c>
      <c r="B322" s="71" t="s">
        <v>153</v>
      </c>
      <c r="C322" s="71" t="s">
        <v>449</v>
      </c>
      <c r="D322" s="71" t="s">
        <v>452</v>
      </c>
      <c r="E322" s="71" t="s">
        <v>453</v>
      </c>
      <c r="F322" s="72">
        <v>27.55</v>
      </c>
      <c r="G322" s="72">
        <v>413.15</v>
      </c>
      <c r="H322" s="72">
        <v>12</v>
      </c>
      <c r="I322" s="72">
        <v>0</v>
      </c>
      <c r="J322" s="72">
        <v>0</v>
      </c>
      <c r="K322" s="72">
        <v>0</v>
      </c>
      <c r="L322" s="72">
        <v>0</v>
      </c>
      <c r="M322" s="72">
        <v>452.7</v>
      </c>
      <c r="N322" s="66">
        <f t="shared" si="10"/>
        <v>6.0857079743759666E-2</v>
      </c>
    </row>
    <row r="323" spans="1:14" x14ac:dyDescent="0.2">
      <c r="A323" s="71" t="s">
        <v>556</v>
      </c>
      <c r="B323" s="71" t="s">
        <v>153</v>
      </c>
      <c r="C323" s="71" t="s">
        <v>449</v>
      </c>
      <c r="D323" s="71" t="s">
        <v>454</v>
      </c>
      <c r="E323" s="71" t="s">
        <v>455</v>
      </c>
      <c r="F323" s="72">
        <v>85.35</v>
      </c>
      <c r="G323" s="72">
        <v>646.46</v>
      </c>
      <c r="H323" s="72">
        <v>12</v>
      </c>
      <c r="I323" s="72">
        <v>0</v>
      </c>
      <c r="J323" s="72">
        <v>0</v>
      </c>
      <c r="K323" s="72">
        <v>0</v>
      </c>
      <c r="L323" s="72">
        <v>0</v>
      </c>
      <c r="M323" s="72">
        <v>743.81</v>
      </c>
      <c r="N323" s="66">
        <f t="shared" ref="N323:N386" si="13">F323/M323</f>
        <v>0.11474704561648809</v>
      </c>
    </row>
    <row r="324" spans="1:14" x14ac:dyDescent="0.2">
      <c r="A324" s="71" t="s">
        <v>556</v>
      </c>
      <c r="B324" s="71" t="s">
        <v>153</v>
      </c>
      <c r="C324" s="71" t="s">
        <v>449</v>
      </c>
      <c r="D324" s="71" t="s">
        <v>456</v>
      </c>
      <c r="E324" s="71" t="s">
        <v>457</v>
      </c>
      <c r="F324" s="72">
        <v>6.25</v>
      </c>
      <c r="G324" s="72">
        <v>262.64999999999998</v>
      </c>
      <c r="H324" s="72">
        <v>6</v>
      </c>
      <c r="I324" s="72">
        <v>0</v>
      </c>
      <c r="J324" s="72">
        <v>0</v>
      </c>
      <c r="K324" s="72">
        <v>0</v>
      </c>
      <c r="L324" s="72">
        <v>0</v>
      </c>
      <c r="M324" s="72">
        <v>274.89999999999998</v>
      </c>
      <c r="N324" s="66">
        <f t="shared" si="13"/>
        <v>2.2735540196435068E-2</v>
      </c>
    </row>
    <row r="325" spans="1:14" x14ac:dyDescent="0.2">
      <c r="A325" s="71" t="s">
        <v>556</v>
      </c>
      <c r="B325" s="71" t="s">
        <v>154</v>
      </c>
      <c r="C325" s="71" t="s">
        <v>426</v>
      </c>
      <c r="D325" s="71" t="s">
        <v>458</v>
      </c>
      <c r="E325" s="71" t="s">
        <v>459</v>
      </c>
      <c r="F325" s="72">
        <v>4.5</v>
      </c>
      <c r="G325" s="72">
        <v>592.04999999999995</v>
      </c>
      <c r="H325" s="72">
        <v>32.200000000000003</v>
      </c>
      <c r="I325" s="72">
        <v>0</v>
      </c>
      <c r="J325" s="72">
        <v>0</v>
      </c>
      <c r="K325" s="72">
        <v>0</v>
      </c>
      <c r="L325" s="72">
        <v>0</v>
      </c>
      <c r="M325" s="72">
        <v>628.75</v>
      </c>
      <c r="N325" s="66">
        <f t="shared" si="13"/>
        <v>7.1570576540755469E-3</v>
      </c>
    </row>
    <row r="326" spans="1:14" x14ac:dyDescent="0.2">
      <c r="A326" s="71" t="s">
        <v>556</v>
      </c>
      <c r="B326" s="71" t="s">
        <v>154</v>
      </c>
      <c r="C326" s="71" t="s">
        <v>426</v>
      </c>
      <c r="D326" s="71" t="s">
        <v>460</v>
      </c>
      <c r="E326" s="71" t="s">
        <v>461</v>
      </c>
      <c r="F326" s="72">
        <v>6</v>
      </c>
      <c r="G326" s="72">
        <v>441.9</v>
      </c>
      <c r="H326" s="72">
        <v>7.8</v>
      </c>
      <c r="I326" s="72">
        <v>0</v>
      </c>
      <c r="J326" s="72">
        <v>0</v>
      </c>
      <c r="K326" s="72">
        <v>0</v>
      </c>
      <c r="L326" s="72">
        <v>0</v>
      </c>
      <c r="M326" s="72">
        <v>455.7</v>
      </c>
      <c r="N326" s="66">
        <f t="shared" si="13"/>
        <v>1.3166556945358789E-2</v>
      </c>
    </row>
    <row r="327" spans="1:14" x14ac:dyDescent="0.2">
      <c r="A327" s="71" t="s">
        <v>556</v>
      </c>
      <c r="B327" s="71" t="s">
        <v>147</v>
      </c>
      <c r="C327" s="71" t="s">
        <v>431</v>
      </c>
      <c r="D327" s="71" t="s">
        <v>462</v>
      </c>
      <c r="E327" s="71" t="s">
        <v>463</v>
      </c>
      <c r="F327" s="72">
        <v>66.5</v>
      </c>
      <c r="G327" s="72">
        <v>320.10000000000002</v>
      </c>
      <c r="H327" s="72">
        <v>54</v>
      </c>
      <c r="I327" s="72">
        <v>0</v>
      </c>
      <c r="J327" s="72">
        <v>0</v>
      </c>
      <c r="K327" s="72">
        <v>0</v>
      </c>
      <c r="L327" s="72">
        <v>0</v>
      </c>
      <c r="M327" s="72">
        <v>440.6</v>
      </c>
      <c r="N327" s="66">
        <f t="shared" si="13"/>
        <v>0.15093054925102134</v>
      </c>
    </row>
    <row r="328" spans="1:14" x14ac:dyDescent="0.2">
      <c r="A328" s="71" t="s">
        <v>556</v>
      </c>
      <c r="B328" s="71" t="s">
        <v>147</v>
      </c>
      <c r="C328" s="71" t="s">
        <v>431</v>
      </c>
      <c r="D328" s="71" t="s">
        <v>464</v>
      </c>
      <c r="E328" s="71" t="s">
        <v>465</v>
      </c>
      <c r="F328" s="72">
        <v>25</v>
      </c>
      <c r="G328" s="72">
        <v>281.25</v>
      </c>
      <c r="H328" s="72">
        <v>9</v>
      </c>
      <c r="I328" s="72">
        <v>6</v>
      </c>
      <c r="J328" s="72">
        <v>0</v>
      </c>
      <c r="K328" s="72">
        <v>6</v>
      </c>
      <c r="L328" s="72">
        <v>0</v>
      </c>
      <c r="M328" s="72">
        <v>327.25</v>
      </c>
      <c r="N328" s="66">
        <f t="shared" si="13"/>
        <v>7.6394194041252861E-2</v>
      </c>
    </row>
    <row r="329" spans="1:14" x14ac:dyDescent="0.2">
      <c r="A329" s="71" t="s">
        <v>556</v>
      </c>
      <c r="B329" s="71" t="s">
        <v>147</v>
      </c>
      <c r="C329" s="71" t="s">
        <v>431</v>
      </c>
      <c r="D329" s="71" t="s">
        <v>466</v>
      </c>
      <c r="E329" s="71" t="s">
        <v>467</v>
      </c>
      <c r="F329" s="72">
        <v>30.7</v>
      </c>
      <c r="G329" s="72">
        <v>426.7</v>
      </c>
      <c r="H329" s="72">
        <v>12</v>
      </c>
      <c r="I329" s="72">
        <v>0</v>
      </c>
      <c r="J329" s="72">
        <v>0</v>
      </c>
      <c r="K329" s="72">
        <v>0</v>
      </c>
      <c r="L329" s="72">
        <v>0</v>
      </c>
      <c r="M329" s="72">
        <v>469.4</v>
      </c>
      <c r="N329" s="66">
        <f t="shared" si="13"/>
        <v>6.5402641670217296E-2</v>
      </c>
    </row>
    <row r="330" spans="1:14" x14ac:dyDescent="0.2">
      <c r="A330" s="71" t="s">
        <v>556</v>
      </c>
      <c r="B330" s="71" t="s">
        <v>147</v>
      </c>
      <c r="C330" s="71" t="s">
        <v>431</v>
      </c>
      <c r="D330" s="71" t="s">
        <v>468</v>
      </c>
      <c r="E330" s="71" t="s">
        <v>469</v>
      </c>
      <c r="F330" s="72">
        <v>40.5</v>
      </c>
      <c r="G330" s="72">
        <v>321</v>
      </c>
      <c r="H330" s="72">
        <v>73.5</v>
      </c>
      <c r="I330" s="72">
        <v>0</v>
      </c>
      <c r="J330" s="72">
        <v>0</v>
      </c>
      <c r="K330" s="72">
        <v>0</v>
      </c>
      <c r="L330" s="72">
        <v>0</v>
      </c>
      <c r="M330" s="72">
        <v>435</v>
      </c>
      <c r="N330" s="66">
        <f t="shared" si="13"/>
        <v>9.3103448275862075E-2</v>
      </c>
    </row>
    <row r="331" spans="1:14" x14ac:dyDescent="0.2">
      <c r="A331" s="71" t="s">
        <v>556</v>
      </c>
      <c r="B331" s="71" t="s">
        <v>147</v>
      </c>
      <c r="C331" s="71" t="s">
        <v>431</v>
      </c>
      <c r="D331" s="71" t="s">
        <v>470</v>
      </c>
      <c r="E331" s="71" t="s">
        <v>471</v>
      </c>
      <c r="F331" s="72">
        <v>54.15</v>
      </c>
      <c r="G331" s="72">
        <v>587.5</v>
      </c>
      <c r="H331" s="72">
        <v>27</v>
      </c>
      <c r="I331" s="72">
        <v>0</v>
      </c>
      <c r="J331" s="72">
        <v>0</v>
      </c>
      <c r="K331" s="72">
        <v>0</v>
      </c>
      <c r="L331" s="72">
        <v>0</v>
      </c>
      <c r="M331" s="72">
        <v>668.65</v>
      </c>
      <c r="N331" s="66">
        <f t="shared" si="13"/>
        <v>8.0984072384655645E-2</v>
      </c>
    </row>
    <row r="332" spans="1:14" x14ac:dyDescent="0.2">
      <c r="A332" s="71" t="s">
        <v>556</v>
      </c>
      <c r="B332" s="71" t="s">
        <v>147</v>
      </c>
      <c r="C332" s="71" t="s">
        <v>431</v>
      </c>
      <c r="D332" s="71" t="s">
        <v>472</v>
      </c>
      <c r="E332" s="71" t="s">
        <v>473</v>
      </c>
      <c r="F332" s="72">
        <v>4.5</v>
      </c>
      <c r="G332" s="72">
        <v>127.75</v>
      </c>
      <c r="H332" s="72">
        <v>4.5</v>
      </c>
      <c r="I332" s="72">
        <v>0</v>
      </c>
      <c r="J332" s="72">
        <v>0</v>
      </c>
      <c r="K332" s="72">
        <v>0</v>
      </c>
      <c r="L332" s="72">
        <v>0</v>
      </c>
      <c r="M332" s="72">
        <v>136.75</v>
      </c>
      <c r="N332" s="66">
        <f t="shared" si="13"/>
        <v>3.2906764168190127E-2</v>
      </c>
    </row>
    <row r="333" spans="1:14" x14ac:dyDescent="0.2">
      <c r="A333" s="71" t="s">
        <v>556</v>
      </c>
      <c r="B333" s="71" t="s">
        <v>147</v>
      </c>
      <c r="C333" s="71" t="s">
        <v>431</v>
      </c>
      <c r="D333" s="71" t="s">
        <v>552</v>
      </c>
      <c r="E333" s="71" t="s">
        <v>473</v>
      </c>
      <c r="F333" s="72">
        <v>2.4</v>
      </c>
      <c r="G333" s="72">
        <v>122.1</v>
      </c>
      <c r="H333" s="72">
        <v>0</v>
      </c>
      <c r="I333" s="72">
        <v>0</v>
      </c>
      <c r="J333" s="72">
        <v>0</v>
      </c>
      <c r="K333" s="72">
        <v>0</v>
      </c>
      <c r="L333" s="72">
        <v>0</v>
      </c>
      <c r="M333" s="72">
        <v>124.5</v>
      </c>
      <c r="N333" s="66">
        <f t="shared" si="13"/>
        <v>1.9277108433734938E-2</v>
      </c>
    </row>
    <row r="334" spans="1:14" x14ac:dyDescent="0.2">
      <c r="A334" s="71" t="s">
        <v>556</v>
      </c>
      <c r="B334" s="71" t="s">
        <v>158</v>
      </c>
      <c r="C334" s="71" t="s">
        <v>434</v>
      </c>
      <c r="D334" s="71" t="s">
        <v>474</v>
      </c>
      <c r="E334" s="71" t="s">
        <v>475</v>
      </c>
      <c r="F334" s="72">
        <v>69.7</v>
      </c>
      <c r="G334" s="72">
        <v>228.15</v>
      </c>
      <c r="H334" s="72">
        <v>42.5</v>
      </c>
      <c r="I334" s="72">
        <v>0</v>
      </c>
      <c r="J334" s="72">
        <v>0</v>
      </c>
      <c r="K334" s="72">
        <v>0</v>
      </c>
      <c r="L334" s="72">
        <v>0</v>
      </c>
      <c r="M334" s="72">
        <v>340.35</v>
      </c>
      <c r="N334" s="66">
        <f t="shared" si="13"/>
        <v>0.20478918760099896</v>
      </c>
    </row>
    <row r="335" spans="1:14" x14ac:dyDescent="0.2">
      <c r="A335" s="71" t="s">
        <v>556</v>
      </c>
      <c r="B335" s="71" t="s">
        <v>158</v>
      </c>
      <c r="C335" s="71" t="s">
        <v>434</v>
      </c>
      <c r="D335" s="71" t="s">
        <v>476</v>
      </c>
      <c r="E335" s="71" t="s">
        <v>477</v>
      </c>
      <c r="F335" s="72">
        <v>79.150000000000006</v>
      </c>
      <c r="G335" s="72">
        <v>362.45</v>
      </c>
      <c r="H335" s="72">
        <v>22.5</v>
      </c>
      <c r="I335" s="72">
        <v>0</v>
      </c>
      <c r="J335" s="72">
        <v>0</v>
      </c>
      <c r="K335" s="72">
        <v>0</v>
      </c>
      <c r="L335" s="72">
        <v>0</v>
      </c>
      <c r="M335" s="72">
        <v>464.1</v>
      </c>
      <c r="N335" s="66">
        <f t="shared" si="13"/>
        <v>0.17054514113337643</v>
      </c>
    </row>
    <row r="336" spans="1:14" x14ac:dyDescent="0.2">
      <c r="A336" s="71" t="s">
        <v>556</v>
      </c>
      <c r="B336" s="71" t="s">
        <v>158</v>
      </c>
      <c r="C336" s="71" t="s">
        <v>434</v>
      </c>
      <c r="D336" s="71" t="s">
        <v>478</v>
      </c>
      <c r="E336" s="71" t="s">
        <v>479</v>
      </c>
      <c r="F336" s="72">
        <v>54.85</v>
      </c>
      <c r="G336" s="72">
        <v>267</v>
      </c>
      <c r="H336" s="72">
        <v>6.7</v>
      </c>
      <c r="I336" s="72">
        <v>0</v>
      </c>
      <c r="J336" s="72">
        <v>0</v>
      </c>
      <c r="K336" s="72">
        <v>4.5</v>
      </c>
      <c r="L336" s="72">
        <v>0</v>
      </c>
      <c r="M336" s="72">
        <v>333.05</v>
      </c>
      <c r="N336" s="66">
        <f t="shared" si="13"/>
        <v>0.16468998648851524</v>
      </c>
    </row>
    <row r="337" spans="1:14" x14ac:dyDescent="0.2">
      <c r="A337" s="71" t="s">
        <v>556</v>
      </c>
      <c r="B337" s="71" t="s">
        <v>158</v>
      </c>
      <c r="C337" s="71" t="s">
        <v>434</v>
      </c>
      <c r="D337" s="71" t="s">
        <v>553</v>
      </c>
      <c r="E337" s="71" t="s">
        <v>554</v>
      </c>
      <c r="F337" s="72">
        <v>46</v>
      </c>
      <c r="G337" s="72">
        <v>115.5</v>
      </c>
      <c r="H337" s="72">
        <v>6.5</v>
      </c>
      <c r="I337" s="72">
        <v>0</v>
      </c>
      <c r="J337" s="72">
        <v>0</v>
      </c>
      <c r="K337" s="72">
        <v>0</v>
      </c>
      <c r="L337" s="72">
        <v>0</v>
      </c>
      <c r="M337" s="72">
        <v>168</v>
      </c>
      <c r="N337" s="66">
        <f t="shared" si="13"/>
        <v>0.27380952380952384</v>
      </c>
    </row>
    <row r="338" spans="1:14" x14ac:dyDescent="0.2">
      <c r="A338" s="71" t="s">
        <v>556</v>
      </c>
      <c r="B338" s="71" t="s">
        <v>158</v>
      </c>
      <c r="C338" s="71" t="s">
        <v>434</v>
      </c>
      <c r="D338" s="71" t="s">
        <v>480</v>
      </c>
      <c r="E338" s="71" t="s">
        <v>481</v>
      </c>
      <c r="F338" s="72">
        <v>39.049999999999997</v>
      </c>
      <c r="G338" s="72">
        <v>229</v>
      </c>
      <c r="H338" s="72">
        <v>70</v>
      </c>
      <c r="I338" s="72">
        <v>24</v>
      </c>
      <c r="J338" s="72">
        <v>0</v>
      </c>
      <c r="K338" s="72">
        <v>24</v>
      </c>
      <c r="L338" s="72">
        <v>0</v>
      </c>
      <c r="M338" s="72">
        <v>386.05</v>
      </c>
      <c r="N338" s="66">
        <f t="shared" si="13"/>
        <v>0.10115270042740576</v>
      </c>
    </row>
    <row r="339" spans="1:14" x14ac:dyDescent="0.2">
      <c r="A339" s="71" t="s">
        <v>556</v>
      </c>
      <c r="B339" s="71" t="s">
        <v>149</v>
      </c>
      <c r="C339" s="71" t="s">
        <v>482</v>
      </c>
      <c r="D339" s="71" t="s">
        <v>528</v>
      </c>
      <c r="E339" s="71" t="s">
        <v>529</v>
      </c>
      <c r="F339" s="72">
        <v>354.5</v>
      </c>
      <c r="G339" s="72">
        <v>2248.9499999999998</v>
      </c>
      <c r="H339" s="72">
        <v>175.5</v>
      </c>
      <c r="I339" s="72">
        <v>0</v>
      </c>
      <c r="J339" s="72">
        <v>0</v>
      </c>
      <c r="K339" s="72">
        <v>0</v>
      </c>
      <c r="L339" s="72">
        <v>0</v>
      </c>
      <c r="M339" s="72">
        <v>2778.95</v>
      </c>
      <c r="N339" s="66">
        <f t="shared" si="13"/>
        <v>0.1275661670774933</v>
      </c>
    </row>
    <row r="340" spans="1:14" x14ac:dyDescent="0.2">
      <c r="A340" s="71" t="s">
        <v>556</v>
      </c>
      <c r="B340" s="71" t="s">
        <v>155</v>
      </c>
      <c r="C340" s="71" t="s">
        <v>437</v>
      </c>
      <c r="D340" s="71" t="s">
        <v>485</v>
      </c>
      <c r="E340" s="71" t="s">
        <v>486</v>
      </c>
      <c r="F340" s="72">
        <v>0</v>
      </c>
      <c r="G340" s="72">
        <v>9</v>
      </c>
      <c r="H340" s="72">
        <v>0</v>
      </c>
      <c r="I340" s="72">
        <v>0</v>
      </c>
      <c r="J340" s="72">
        <v>0</v>
      </c>
      <c r="K340" s="72">
        <v>0</v>
      </c>
      <c r="L340" s="72">
        <v>0</v>
      </c>
      <c r="M340" s="72">
        <v>9</v>
      </c>
      <c r="N340" s="66">
        <f t="shared" si="13"/>
        <v>0</v>
      </c>
    </row>
    <row r="341" spans="1:14" x14ac:dyDescent="0.2">
      <c r="A341" s="71" t="s">
        <v>556</v>
      </c>
      <c r="B341" s="71" t="s">
        <v>155</v>
      </c>
      <c r="C341" s="71" t="s">
        <v>437</v>
      </c>
      <c r="D341" s="71" t="s">
        <v>557</v>
      </c>
      <c r="E341" s="71" t="s">
        <v>486</v>
      </c>
      <c r="F341" s="72">
        <v>6.7</v>
      </c>
      <c r="G341" s="72">
        <v>1023.5</v>
      </c>
      <c r="H341" s="72">
        <v>146.94999999999999</v>
      </c>
      <c r="I341" s="72">
        <v>0</v>
      </c>
      <c r="J341" s="72">
        <v>0</v>
      </c>
      <c r="K341" s="72">
        <v>0</v>
      </c>
      <c r="L341" s="72">
        <v>0</v>
      </c>
      <c r="M341" s="72">
        <v>1177.1500000000001</v>
      </c>
      <c r="N341" s="66">
        <f t="shared" si="13"/>
        <v>5.6917130357218701E-3</v>
      </c>
    </row>
    <row r="342" spans="1:14" x14ac:dyDescent="0.2">
      <c r="A342" s="71" t="s">
        <v>556</v>
      </c>
      <c r="B342" s="71" t="s">
        <v>151</v>
      </c>
      <c r="C342" s="71" t="s">
        <v>487</v>
      </c>
      <c r="D342" s="71" t="s">
        <v>488</v>
      </c>
      <c r="E342" s="71" t="s">
        <v>489</v>
      </c>
      <c r="F342" s="72">
        <v>46.7</v>
      </c>
      <c r="G342" s="72">
        <v>484.05</v>
      </c>
      <c r="H342" s="72">
        <v>285.95</v>
      </c>
      <c r="I342" s="72">
        <v>0</v>
      </c>
      <c r="J342" s="72">
        <v>0</v>
      </c>
      <c r="K342" s="72">
        <v>0</v>
      </c>
      <c r="L342" s="72">
        <v>2.9</v>
      </c>
      <c r="M342" s="72">
        <v>819.6</v>
      </c>
      <c r="N342" s="66">
        <f t="shared" si="13"/>
        <v>5.6979014153245487E-2</v>
      </c>
    </row>
    <row r="343" spans="1:14" x14ac:dyDescent="0.2">
      <c r="A343" s="71" t="s">
        <v>556</v>
      </c>
      <c r="B343" s="71" t="s">
        <v>151</v>
      </c>
      <c r="C343" s="71" t="s">
        <v>487</v>
      </c>
      <c r="D343" s="71" t="s">
        <v>490</v>
      </c>
      <c r="E343" s="71" t="s">
        <v>465</v>
      </c>
      <c r="F343" s="72">
        <v>49.85</v>
      </c>
      <c r="G343" s="72">
        <v>429.7</v>
      </c>
      <c r="H343" s="72">
        <v>29.75</v>
      </c>
      <c r="I343" s="72">
        <v>0</v>
      </c>
      <c r="J343" s="72">
        <v>0</v>
      </c>
      <c r="K343" s="72">
        <v>0</v>
      </c>
      <c r="L343" s="72">
        <v>0</v>
      </c>
      <c r="M343" s="72">
        <v>509.3</v>
      </c>
      <c r="N343" s="66">
        <f t="shared" si="13"/>
        <v>9.787944237188298E-2</v>
      </c>
    </row>
    <row r="344" spans="1:14" x14ac:dyDescent="0.2">
      <c r="A344" s="71" t="s">
        <v>556</v>
      </c>
      <c r="B344" s="71" t="s">
        <v>151</v>
      </c>
      <c r="C344" s="71" t="s">
        <v>487</v>
      </c>
      <c r="D344" s="71" t="s">
        <v>491</v>
      </c>
      <c r="E344" s="71" t="s">
        <v>492</v>
      </c>
      <c r="F344" s="72">
        <v>63.94</v>
      </c>
      <c r="G344" s="72">
        <v>708.13</v>
      </c>
      <c r="H344" s="72">
        <v>210</v>
      </c>
      <c r="I344" s="72">
        <v>0</v>
      </c>
      <c r="J344" s="72">
        <v>0</v>
      </c>
      <c r="K344" s="72">
        <v>0</v>
      </c>
      <c r="L344" s="72">
        <v>0</v>
      </c>
      <c r="M344" s="72">
        <v>982.07</v>
      </c>
      <c r="N344" s="66">
        <f t="shared" si="13"/>
        <v>6.5107375238017656E-2</v>
      </c>
    </row>
    <row r="345" spans="1:14" x14ac:dyDescent="0.2">
      <c r="A345" s="71" t="s">
        <v>556</v>
      </c>
      <c r="B345" s="71" t="s">
        <v>151</v>
      </c>
      <c r="C345" s="71" t="s">
        <v>487</v>
      </c>
      <c r="D345" s="71" t="s">
        <v>493</v>
      </c>
      <c r="E345" s="71" t="s">
        <v>467</v>
      </c>
      <c r="F345" s="72">
        <v>69</v>
      </c>
      <c r="G345" s="72">
        <v>833.3</v>
      </c>
      <c r="H345" s="72">
        <v>34.200000000000003</v>
      </c>
      <c r="I345" s="72">
        <v>0</v>
      </c>
      <c r="J345" s="72">
        <v>9</v>
      </c>
      <c r="K345" s="72">
        <v>0</v>
      </c>
      <c r="L345" s="72">
        <v>0</v>
      </c>
      <c r="M345" s="72">
        <v>945.5</v>
      </c>
      <c r="N345" s="66">
        <f t="shared" si="13"/>
        <v>7.2977260708619776E-2</v>
      </c>
    </row>
    <row r="346" spans="1:14" x14ac:dyDescent="0.2">
      <c r="A346" s="71" t="s">
        <v>556</v>
      </c>
      <c r="B346" s="71" t="s">
        <v>151</v>
      </c>
      <c r="C346" s="71" t="s">
        <v>487</v>
      </c>
      <c r="D346" s="71" t="s">
        <v>494</v>
      </c>
      <c r="E346" s="71" t="s">
        <v>471</v>
      </c>
      <c r="F346" s="72">
        <v>71.05</v>
      </c>
      <c r="G346" s="72">
        <v>924.5</v>
      </c>
      <c r="H346" s="72">
        <v>38.5</v>
      </c>
      <c r="I346" s="72">
        <v>0</v>
      </c>
      <c r="J346" s="72">
        <v>0</v>
      </c>
      <c r="K346" s="72">
        <v>0</v>
      </c>
      <c r="L346" s="72">
        <v>0</v>
      </c>
      <c r="M346" s="72">
        <v>1034.05</v>
      </c>
      <c r="N346" s="66">
        <f t="shared" si="13"/>
        <v>6.8710410521734933E-2</v>
      </c>
    </row>
    <row r="347" spans="1:14" x14ac:dyDescent="0.2">
      <c r="A347" s="71" t="s">
        <v>556</v>
      </c>
      <c r="B347" s="71" t="s">
        <v>152</v>
      </c>
      <c r="C347" s="71" t="s">
        <v>435</v>
      </c>
      <c r="D347" s="71" t="s">
        <v>558</v>
      </c>
      <c r="E347" s="71" t="s">
        <v>559</v>
      </c>
      <c r="F347" s="72">
        <v>0</v>
      </c>
      <c r="G347" s="72">
        <v>123</v>
      </c>
      <c r="H347" s="72">
        <v>0</v>
      </c>
      <c r="I347" s="72">
        <v>0</v>
      </c>
      <c r="J347" s="72">
        <v>0</v>
      </c>
      <c r="K347" s="72">
        <v>0</v>
      </c>
      <c r="L347" s="72">
        <v>0</v>
      </c>
      <c r="M347" s="72">
        <v>123</v>
      </c>
      <c r="N347" s="66">
        <f t="shared" si="13"/>
        <v>0</v>
      </c>
    </row>
    <row r="348" spans="1:14" x14ac:dyDescent="0.2">
      <c r="A348" s="71" t="s">
        <v>556</v>
      </c>
      <c r="B348" s="71" t="s">
        <v>152</v>
      </c>
      <c r="C348" s="71" t="s">
        <v>435</v>
      </c>
      <c r="D348" s="71" t="s">
        <v>495</v>
      </c>
      <c r="E348" s="71" t="s">
        <v>469</v>
      </c>
      <c r="F348" s="72">
        <v>293.73</v>
      </c>
      <c r="G348" s="72">
        <v>1791.27</v>
      </c>
      <c r="H348" s="72">
        <v>216</v>
      </c>
      <c r="I348" s="72">
        <v>0</v>
      </c>
      <c r="J348" s="72">
        <v>0</v>
      </c>
      <c r="K348" s="72">
        <v>0</v>
      </c>
      <c r="L348" s="72">
        <v>0</v>
      </c>
      <c r="M348" s="72">
        <v>2301</v>
      </c>
      <c r="N348" s="66">
        <f t="shared" si="13"/>
        <v>0.12765319426336377</v>
      </c>
    </row>
    <row r="349" spans="1:14" x14ac:dyDescent="0.2">
      <c r="A349" s="71" t="s">
        <v>556</v>
      </c>
      <c r="B349" s="71" t="s">
        <v>159</v>
      </c>
      <c r="C349" s="71" t="s">
        <v>496</v>
      </c>
      <c r="D349" s="71" t="s">
        <v>497</v>
      </c>
      <c r="E349" s="71" t="s">
        <v>463</v>
      </c>
      <c r="F349" s="72">
        <v>113</v>
      </c>
      <c r="G349" s="72">
        <v>827.5</v>
      </c>
      <c r="H349" s="72">
        <v>217.2</v>
      </c>
      <c r="I349" s="72">
        <v>0</v>
      </c>
      <c r="J349" s="72">
        <v>0</v>
      </c>
      <c r="K349" s="72">
        <v>0</v>
      </c>
      <c r="L349" s="72">
        <v>0</v>
      </c>
      <c r="M349" s="72">
        <v>1157.7</v>
      </c>
      <c r="N349" s="66">
        <f t="shared" si="13"/>
        <v>9.7607324868273296E-2</v>
      </c>
    </row>
    <row r="350" spans="1:14" x14ac:dyDescent="0.2">
      <c r="A350" s="71" t="s">
        <v>556</v>
      </c>
      <c r="B350" s="71" t="s">
        <v>159</v>
      </c>
      <c r="C350" s="71" t="s">
        <v>496</v>
      </c>
      <c r="D350" s="71" t="s">
        <v>498</v>
      </c>
      <c r="E350" s="71" t="s">
        <v>499</v>
      </c>
      <c r="F350" s="72">
        <v>24</v>
      </c>
      <c r="G350" s="72">
        <v>347.2</v>
      </c>
      <c r="H350" s="72">
        <v>18</v>
      </c>
      <c r="I350" s="72">
        <v>0</v>
      </c>
      <c r="J350" s="72">
        <v>0</v>
      </c>
      <c r="K350" s="72">
        <v>0</v>
      </c>
      <c r="L350" s="72">
        <v>0</v>
      </c>
      <c r="M350" s="72">
        <v>389.2</v>
      </c>
      <c r="N350" s="66">
        <f t="shared" si="13"/>
        <v>6.1664953751284689E-2</v>
      </c>
    </row>
    <row r="351" spans="1:14" x14ac:dyDescent="0.2">
      <c r="A351" s="71" t="s">
        <v>556</v>
      </c>
      <c r="B351" s="71" t="s">
        <v>160</v>
      </c>
      <c r="C351" s="71" t="s">
        <v>432</v>
      </c>
      <c r="D351" s="71" t="s">
        <v>500</v>
      </c>
      <c r="E351" s="71" t="s">
        <v>501</v>
      </c>
      <c r="F351" s="72">
        <v>155.82</v>
      </c>
      <c r="G351" s="72">
        <v>1698.18</v>
      </c>
      <c r="H351" s="72">
        <v>78</v>
      </c>
      <c r="I351" s="72">
        <v>0</v>
      </c>
      <c r="J351" s="72">
        <v>0</v>
      </c>
      <c r="K351" s="72">
        <v>0</v>
      </c>
      <c r="L351" s="72">
        <v>0</v>
      </c>
      <c r="M351" s="72">
        <v>1932</v>
      </c>
      <c r="N351" s="66">
        <f t="shared" si="13"/>
        <v>8.0652173913043468E-2</v>
      </c>
    </row>
    <row r="352" spans="1:14" x14ac:dyDescent="0.2">
      <c r="A352" s="71" t="s">
        <v>556</v>
      </c>
      <c r="B352" s="71" t="s">
        <v>160</v>
      </c>
      <c r="C352" s="71" t="s">
        <v>432</v>
      </c>
      <c r="D352" s="71" t="s">
        <v>502</v>
      </c>
      <c r="E352" s="71" t="s">
        <v>503</v>
      </c>
      <c r="F352" s="72">
        <v>0</v>
      </c>
      <c r="G352" s="72">
        <v>545</v>
      </c>
      <c r="H352" s="72">
        <v>12</v>
      </c>
      <c r="I352" s="72">
        <v>0</v>
      </c>
      <c r="J352" s="72">
        <v>0</v>
      </c>
      <c r="K352" s="72">
        <v>0</v>
      </c>
      <c r="L352" s="72">
        <v>0</v>
      </c>
      <c r="M352" s="72">
        <v>557</v>
      </c>
      <c r="N352" s="66">
        <f t="shared" si="13"/>
        <v>0</v>
      </c>
    </row>
    <row r="353" spans="1:14" x14ac:dyDescent="0.2">
      <c r="A353" s="71" t="s">
        <v>556</v>
      </c>
      <c r="B353" s="71" t="s">
        <v>160</v>
      </c>
      <c r="C353" s="71" t="s">
        <v>432</v>
      </c>
      <c r="D353" s="71" t="s">
        <v>545</v>
      </c>
      <c r="E353" s="71" t="s">
        <v>546</v>
      </c>
      <c r="F353" s="72">
        <v>0</v>
      </c>
      <c r="G353" s="72">
        <v>393</v>
      </c>
      <c r="H353" s="72">
        <v>18</v>
      </c>
      <c r="I353" s="72">
        <v>0</v>
      </c>
      <c r="J353" s="72">
        <v>0</v>
      </c>
      <c r="K353" s="72">
        <v>0</v>
      </c>
      <c r="L353" s="72">
        <v>0</v>
      </c>
      <c r="M353" s="72">
        <v>411</v>
      </c>
      <c r="N353" s="66">
        <f t="shared" si="13"/>
        <v>0</v>
      </c>
    </row>
    <row r="354" spans="1:14" x14ac:dyDescent="0.2">
      <c r="A354" s="71" t="s">
        <v>556</v>
      </c>
      <c r="B354" s="71" t="s">
        <v>156</v>
      </c>
      <c r="C354" s="71" t="s">
        <v>504</v>
      </c>
      <c r="D354" s="71" t="s">
        <v>505</v>
      </c>
      <c r="E354" s="71" t="s">
        <v>506</v>
      </c>
      <c r="F354" s="72">
        <v>3</v>
      </c>
      <c r="G354" s="72">
        <v>325.5</v>
      </c>
      <c r="H354" s="72">
        <v>4.5</v>
      </c>
      <c r="I354" s="72">
        <v>0</v>
      </c>
      <c r="J354" s="72">
        <v>0</v>
      </c>
      <c r="K354" s="72">
        <v>0</v>
      </c>
      <c r="L354" s="72">
        <v>0</v>
      </c>
      <c r="M354" s="72">
        <v>333</v>
      </c>
      <c r="N354" s="66">
        <f t="shared" si="13"/>
        <v>9.0090090090090089E-3</v>
      </c>
    </row>
    <row r="355" spans="1:14" x14ac:dyDescent="0.2">
      <c r="A355" s="71" t="s">
        <v>556</v>
      </c>
      <c r="B355" s="71" t="s">
        <v>150</v>
      </c>
      <c r="C355" s="71" t="s">
        <v>507</v>
      </c>
      <c r="D355" s="71" t="s">
        <v>508</v>
      </c>
      <c r="E355" s="71" t="s">
        <v>509</v>
      </c>
      <c r="F355" s="72">
        <v>12</v>
      </c>
      <c r="G355" s="72">
        <v>441</v>
      </c>
      <c r="H355" s="72">
        <v>222</v>
      </c>
      <c r="I355" s="72">
        <v>0</v>
      </c>
      <c r="J355" s="72">
        <v>0</v>
      </c>
      <c r="K355" s="72">
        <v>0</v>
      </c>
      <c r="L355" s="72">
        <v>0</v>
      </c>
      <c r="M355" s="72">
        <v>675</v>
      </c>
      <c r="N355" s="66">
        <f t="shared" si="13"/>
        <v>1.7777777777777778E-2</v>
      </c>
    </row>
    <row r="356" spans="1:14" x14ac:dyDescent="0.2">
      <c r="A356" s="71" t="s">
        <v>556</v>
      </c>
      <c r="B356" s="71" t="s">
        <v>157</v>
      </c>
      <c r="C356" s="71" t="s">
        <v>510</v>
      </c>
      <c r="D356" s="71" t="s">
        <v>524</v>
      </c>
      <c r="E356" s="71" t="s">
        <v>525</v>
      </c>
      <c r="F356" s="72">
        <v>20.3</v>
      </c>
      <c r="G356" s="72">
        <v>399.5</v>
      </c>
      <c r="H356" s="72">
        <v>0</v>
      </c>
      <c r="I356" s="72">
        <v>0</v>
      </c>
      <c r="J356" s="72">
        <v>0</v>
      </c>
      <c r="K356" s="72">
        <v>0</v>
      </c>
      <c r="L356" s="72">
        <v>0</v>
      </c>
      <c r="M356" s="72">
        <v>419.8</v>
      </c>
      <c r="N356" s="66">
        <f t="shared" si="13"/>
        <v>4.8356360171510245E-2</v>
      </c>
    </row>
    <row r="357" spans="1:14" x14ac:dyDescent="0.2">
      <c r="A357" s="71" t="s">
        <v>556</v>
      </c>
      <c r="B357" s="71" t="s">
        <v>157</v>
      </c>
      <c r="C357" s="71" t="s">
        <v>510</v>
      </c>
      <c r="D357" s="71" t="s">
        <v>517</v>
      </c>
      <c r="E357" s="71" t="s">
        <v>518</v>
      </c>
      <c r="F357" s="72">
        <v>15.5</v>
      </c>
      <c r="G357" s="72">
        <v>360.7</v>
      </c>
      <c r="H357" s="72">
        <v>9</v>
      </c>
      <c r="I357" s="72">
        <v>0</v>
      </c>
      <c r="J357" s="72">
        <v>0</v>
      </c>
      <c r="K357" s="72">
        <v>0</v>
      </c>
      <c r="L357" s="72">
        <v>0</v>
      </c>
      <c r="M357" s="72">
        <v>385.2</v>
      </c>
      <c r="N357" s="66">
        <f t="shared" si="13"/>
        <v>4.023883696780893E-2</v>
      </c>
    </row>
    <row r="358" spans="1:14" x14ac:dyDescent="0.2">
      <c r="A358" s="71" t="s">
        <v>556</v>
      </c>
      <c r="B358" s="71" t="s">
        <v>157</v>
      </c>
      <c r="C358" s="71" t="s">
        <v>510</v>
      </c>
      <c r="D358" s="71" t="s">
        <v>511</v>
      </c>
      <c r="E358" s="71" t="s">
        <v>512</v>
      </c>
      <c r="F358" s="72">
        <v>100.05</v>
      </c>
      <c r="G358" s="72">
        <v>365.95</v>
      </c>
      <c r="H358" s="72">
        <v>0</v>
      </c>
      <c r="I358" s="72">
        <v>0</v>
      </c>
      <c r="J358" s="72">
        <v>0</v>
      </c>
      <c r="K358" s="72">
        <v>0</v>
      </c>
      <c r="L358" s="72">
        <v>0</v>
      </c>
      <c r="M358" s="72">
        <v>466</v>
      </c>
      <c r="N358" s="66">
        <f t="shared" si="13"/>
        <v>0.21469957081545063</v>
      </c>
    </row>
    <row r="359" spans="1:14" x14ac:dyDescent="0.2">
      <c r="A359" s="71" t="s">
        <v>556</v>
      </c>
      <c r="B359" s="71" t="s">
        <v>157</v>
      </c>
      <c r="C359" s="71" t="s">
        <v>510</v>
      </c>
      <c r="D359" s="71" t="s">
        <v>513</v>
      </c>
      <c r="E359" s="71" t="s">
        <v>514</v>
      </c>
      <c r="F359" s="72">
        <v>212.15</v>
      </c>
      <c r="G359" s="72">
        <v>1191.1500000000001</v>
      </c>
      <c r="H359" s="72">
        <v>247.6</v>
      </c>
      <c r="I359" s="72">
        <v>0</v>
      </c>
      <c r="J359" s="72">
        <v>0</v>
      </c>
      <c r="K359" s="72">
        <v>0</v>
      </c>
      <c r="L359" s="72">
        <v>0</v>
      </c>
      <c r="M359" s="72">
        <v>1650.9</v>
      </c>
      <c r="N359" s="66">
        <f t="shared" si="13"/>
        <v>0.12850566357744261</v>
      </c>
    </row>
    <row r="360" spans="1:14" x14ac:dyDescent="0.2">
      <c r="A360" s="71" t="s">
        <v>556</v>
      </c>
      <c r="B360" s="71" t="s">
        <v>157</v>
      </c>
      <c r="C360" s="71" t="s">
        <v>510</v>
      </c>
      <c r="D360" s="71" t="s">
        <v>555</v>
      </c>
      <c r="E360" s="71" t="s">
        <v>473</v>
      </c>
      <c r="F360" s="72">
        <v>38.6</v>
      </c>
      <c r="G360" s="72">
        <v>225.25</v>
      </c>
      <c r="H360" s="72">
        <v>0</v>
      </c>
      <c r="I360" s="72">
        <v>0</v>
      </c>
      <c r="J360" s="72">
        <v>0</v>
      </c>
      <c r="K360" s="72">
        <v>0</v>
      </c>
      <c r="L360" s="72">
        <v>0</v>
      </c>
      <c r="M360" s="72">
        <v>263.85000000000002</v>
      </c>
      <c r="N360" s="66">
        <f t="shared" si="13"/>
        <v>0.14629524350956982</v>
      </c>
    </row>
    <row r="361" spans="1:14" x14ac:dyDescent="0.2">
      <c r="A361" s="71" t="s">
        <v>556</v>
      </c>
      <c r="B361" s="71" t="s">
        <v>157</v>
      </c>
      <c r="C361" s="71" t="s">
        <v>510</v>
      </c>
      <c r="D361" s="71" t="s">
        <v>515</v>
      </c>
      <c r="E361" s="71" t="s">
        <v>473</v>
      </c>
      <c r="F361" s="72">
        <v>21.49</v>
      </c>
      <c r="G361" s="72">
        <v>212.33</v>
      </c>
      <c r="H361" s="72">
        <v>0</v>
      </c>
      <c r="I361" s="72">
        <v>0</v>
      </c>
      <c r="J361" s="72">
        <v>0</v>
      </c>
      <c r="K361" s="72">
        <v>0</v>
      </c>
      <c r="L361" s="72">
        <v>0</v>
      </c>
      <c r="M361" s="72">
        <v>233.82</v>
      </c>
      <c r="N361" s="66">
        <f t="shared" si="13"/>
        <v>9.1908305534171578E-2</v>
      </c>
    </row>
    <row r="362" spans="1:14" x14ac:dyDescent="0.2">
      <c r="A362" s="71" t="s">
        <v>556</v>
      </c>
      <c r="B362" s="71" t="s">
        <v>161</v>
      </c>
      <c r="C362" s="71" t="s">
        <v>534</v>
      </c>
      <c r="D362" s="71" t="s">
        <v>542</v>
      </c>
      <c r="E362" s="71" t="s">
        <v>543</v>
      </c>
      <c r="F362" s="72">
        <v>36</v>
      </c>
      <c r="G362" s="72">
        <v>0</v>
      </c>
      <c r="H362" s="72">
        <v>0</v>
      </c>
      <c r="I362" s="72">
        <v>72</v>
      </c>
      <c r="J362" s="72">
        <v>6</v>
      </c>
      <c r="K362" s="72">
        <v>73</v>
      </c>
      <c r="L362" s="72">
        <v>0</v>
      </c>
      <c r="M362" s="72">
        <v>187</v>
      </c>
      <c r="N362" s="66">
        <f t="shared" si="13"/>
        <v>0.19251336898395721</v>
      </c>
    </row>
    <row r="363" spans="1:14" x14ac:dyDescent="0.2">
      <c r="A363" s="71" t="s">
        <v>556</v>
      </c>
      <c r="B363" s="71" t="s">
        <v>161</v>
      </c>
      <c r="C363" s="71" t="s">
        <v>534</v>
      </c>
      <c r="D363" s="71" t="s">
        <v>535</v>
      </c>
      <c r="E363" s="71" t="s">
        <v>536</v>
      </c>
      <c r="F363" s="72">
        <v>0</v>
      </c>
      <c r="G363" s="72">
        <v>130.5</v>
      </c>
      <c r="H363" s="72">
        <v>0</v>
      </c>
      <c r="I363" s="72">
        <v>0</v>
      </c>
      <c r="J363" s="72">
        <v>0</v>
      </c>
      <c r="K363" s="72">
        <v>0</v>
      </c>
      <c r="L363" s="72">
        <v>0</v>
      </c>
      <c r="M363" s="72">
        <v>130.5</v>
      </c>
      <c r="N363" s="66">
        <f t="shared" si="13"/>
        <v>0</v>
      </c>
    </row>
    <row r="364" spans="1:14" x14ac:dyDescent="0.2">
      <c r="A364" t="s">
        <v>438</v>
      </c>
      <c r="B364">
        <f>COUNTA(B321:B363)</f>
        <v>43</v>
      </c>
      <c r="F364">
        <f t="shared" ref="F364:M364" si="14">SUM(F321:F363)</f>
        <v>2403.2799999999997</v>
      </c>
      <c r="G364">
        <f t="shared" si="14"/>
        <v>22251.170000000002</v>
      </c>
      <c r="H364">
        <f t="shared" si="14"/>
        <v>2530.1</v>
      </c>
      <c r="I364">
        <f t="shared" si="14"/>
        <v>102</v>
      </c>
      <c r="J364">
        <f t="shared" si="14"/>
        <v>15</v>
      </c>
      <c r="K364">
        <f t="shared" si="14"/>
        <v>107.5</v>
      </c>
      <c r="L364">
        <f t="shared" si="14"/>
        <v>2.9</v>
      </c>
      <c r="M364">
        <f t="shared" si="14"/>
        <v>27411.95</v>
      </c>
      <c r="N364" s="66">
        <f t="shared" si="13"/>
        <v>8.7672712083598558E-2</v>
      </c>
    </row>
    <row r="365" spans="1:14" x14ac:dyDescent="0.2">
      <c r="N365" s="66"/>
    </row>
    <row r="366" spans="1:14" x14ac:dyDescent="0.2">
      <c r="A366" s="75" t="s">
        <v>560</v>
      </c>
      <c r="B366" s="75" t="s">
        <v>561</v>
      </c>
      <c r="C366" s="75" t="s">
        <v>562</v>
      </c>
      <c r="D366" s="75" t="s">
        <v>563</v>
      </c>
      <c r="E366" s="75" t="s">
        <v>564</v>
      </c>
      <c r="F366" s="75" t="s">
        <v>565</v>
      </c>
      <c r="G366" s="75" t="s">
        <v>566</v>
      </c>
      <c r="H366" s="75" t="s">
        <v>567</v>
      </c>
      <c r="I366" s="75" t="s">
        <v>568</v>
      </c>
      <c r="J366" s="75" t="s">
        <v>569</v>
      </c>
      <c r="K366" s="75" t="s">
        <v>570</v>
      </c>
      <c r="L366" s="75" t="s">
        <v>571</v>
      </c>
      <c r="M366" s="75" t="s">
        <v>438</v>
      </c>
      <c r="N366" s="66"/>
    </row>
    <row r="367" spans="1:14" x14ac:dyDescent="0.2">
      <c r="A367" s="71" t="s">
        <v>572</v>
      </c>
      <c r="B367" s="71" t="s">
        <v>153</v>
      </c>
      <c r="C367" s="71" t="s">
        <v>449</v>
      </c>
      <c r="D367" s="71" t="s">
        <v>450</v>
      </c>
      <c r="E367" s="71" t="s">
        <v>451</v>
      </c>
      <c r="F367" s="72">
        <v>39.299999999999997</v>
      </c>
      <c r="G367" s="72">
        <v>497.25</v>
      </c>
      <c r="H367" s="72">
        <v>174</v>
      </c>
      <c r="I367" s="72">
        <v>0</v>
      </c>
      <c r="J367" s="72">
        <v>0</v>
      </c>
      <c r="K367" s="72">
        <v>0</v>
      </c>
      <c r="L367" s="72">
        <v>0</v>
      </c>
      <c r="M367" s="72">
        <v>710.55</v>
      </c>
      <c r="N367" s="66">
        <f t="shared" si="13"/>
        <v>5.5309267468862146E-2</v>
      </c>
    </row>
    <row r="368" spans="1:14" x14ac:dyDescent="0.2">
      <c r="A368" s="71" t="s">
        <v>572</v>
      </c>
      <c r="B368" s="71" t="s">
        <v>153</v>
      </c>
      <c r="C368" s="71" t="s">
        <v>449</v>
      </c>
      <c r="D368" s="71" t="s">
        <v>452</v>
      </c>
      <c r="E368" s="71" t="s">
        <v>453</v>
      </c>
      <c r="F368" s="72">
        <v>30.2</v>
      </c>
      <c r="G368" s="72">
        <v>398.05</v>
      </c>
      <c r="H368" s="72">
        <v>12</v>
      </c>
      <c r="I368" s="72">
        <v>0</v>
      </c>
      <c r="J368" s="72">
        <v>0</v>
      </c>
      <c r="K368" s="72">
        <v>0</v>
      </c>
      <c r="L368" s="72">
        <v>0</v>
      </c>
      <c r="M368" s="72">
        <v>440.25</v>
      </c>
      <c r="N368" s="66">
        <f t="shared" si="13"/>
        <v>6.8597387847813746E-2</v>
      </c>
    </row>
    <row r="369" spans="1:14" x14ac:dyDescent="0.2">
      <c r="A369" s="71" t="s">
        <v>572</v>
      </c>
      <c r="B369" s="71" t="s">
        <v>153</v>
      </c>
      <c r="C369" s="71" t="s">
        <v>449</v>
      </c>
      <c r="D369" s="71" t="s">
        <v>454</v>
      </c>
      <c r="E369" s="71" t="s">
        <v>455</v>
      </c>
      <c r="F369" s="72">
        <v>49.75</v>
      </c>
      <c r="G369" s="72">
        <v>633.16</v>
      </c>
      <c r="H369" s="72">
        <v>12</v>
      </c>
      <c r="I369" s="72">
        <v>0</v>
      </c>
      <c r="J369" s="72">
        <v>0</v>
      </c>
      <c r="K369" s="72">
        <v>0</v>
      </c>
      <c r="L369" s="72">
        <v>0</v>
      </c>
      <c r="M369" s="72">
        <v>694.91</v>
      </c>
      <c r="N369" s="66">
        <f t="shared" si="13"/>
        <v>7.1592004720035685E-2</v>
      </c>
    </row>
    <row r="370" spans="1:14" x14ac:dyDescent="0.2">
      <c r="A370" s="71" t="s">
        <v>572</v>
      </c>
      <c r="B370" s="71" t="s">
        <v>153</v>
      </c>
      <c r="C370" s="71" t="s">
        <v>449</v>
      </c>
      <c r="D370" s="71" t="s">
        <v>456</v>
      </c>
      <c r="E370" s="71" t="s">
        <v>457</v>
      </c>
      <c r="F370" s="72">
        <v>5.45</v>
      </c>
      <c r="G370" s="72">
        <v>260.10000000000002</v>
      </c>
      <c r="H370" s="72">
        <v>6</v>
      </c>
      <c r="I370" s="72">
        <v>0</v>
      </c>
      <c r="J370" s="72">
        <v>0</v>
      </c>
      <c r="K370" s="72">
        <v>0</v>
      </c>
      <c r="L370" s="72">
        <v>0</v>
      </c>
      <c r="M370" s="72">
        <v>271.55</v>
      </c>
      <c r="N370" s="66">
        <f t="shared" si="13"/>
        <v>2.0069968698213956E-2</v>
      </c>
    </row>
    <row r="371" spans="1:14" x14ac:dyDescent="0.2">
      <c r="A371" s="71" t="s">
        <v>572</v>
      </c>
      <c r="B371" s="71" t="s">
        <v>154</v>
      </c>
      <c r="C371" s="71" t="s">
        <v>426</v>
      </c>
      <c r="D371" s="71" t="s">
        <v>458</v>
      </c>
      <c r="E371" s="71" t="s">
        <v>459</v>
      </c>
      <c r="F371" s="72">
        <v>0</v>
      </c>
      <c r="G371" s="72">
        <v>609.45000000000005</v>
      </c>
      <c r="H371" s="72">
        <v>22.4</v>
      </c>
      <c r="I371" s="72">
        <v>0</v>
      </c>
      <c r="J371" s="72">
        <v>0</v>
      </c>
      <c r="K371" s="72">
        <v>0</v>
      </c>
      <c r="L371" s="72">
        <v>0</v>
      </c>
      <c r="M371" s="72">
        <v>631.85</v>
      </c>
      <c r="N371" s="66">
        <f t="shared" si="13"/>
        <v>0</v>
      </c>
    </row>
    <row r="372" spans="1:14" x14ac:dyDescent="0.2">
      <c r="A372" s="71" t="s">
        <v>572</v>
      </c>
      <c r="B372" s="71" t="s">
        <v>154</v>
      </c>
      <c r="C372" s="71" t="s">
        <v>426</v>
      </c>
      <c r="D372" s="71" t="s">
        <v>460</v>
      </c>
      <c r="E372" s="71" t="s">
        <v>461</v>
      </c>
      <c r="F372" s="72">
        <v>6</v>
      </c>
      <c r="G372" s="72">
        <v>451.2</v>
      </c>
      <c r="H372" s="72">
        <v>7.8</v>
      </c>
      <c r="I372" s="72">
        <v>0</v>
      </c>
      <c r="J372" s="72">
        <v>0</v>
      </c>
      <c r="K372" s="72">
        <v>0</v>
      </c>
      <c r="L372" s="72">
        <v>0</v>
      </c>
      <c r="M372" s="72">
        <v>465</v>
      </c>
      <c r="N372" s="66">
        <f t="shared" si="13"/>
        <v>1.2903225806451613E-2</v>
      </c>
    </row>
    <row r="373" spans="1:14" x14ac:dyDescent="0.2">
      <c r="A373" s="71" t="s">
        <v>572</v>
      </c>
      <c r="B373" s="71" t="s">
        <v>147</v>
      </c>
      <c r="C373" s="71" t="s">
        <v>431</v>
      </c>
      <c r="D373" s="71" t="s">
        <v>462</v>
      </c>
      <c r="E373" s="71" t="s">
        <v>463</v>
      </c>
      <c r="F373" s="72">
        <v>4.5</v>
      </c>
      <c r="G373" s="72">
        <v>364.9</v>
      </c>
      <c r="H373" s="72">
        <v>43.5</v>
      </c>
      <c r="I373" s="72">
        <v>0</v>
      </c>
      <c r="J373" s="72">
        <v>0</v>
      </c>
      <c r="K373" s="72">
        <v>0</v>
      </c>
      <c r="L373" s="72">
        <v>0</v>
      </c>
      <c r="M373" s="72">
        <v>412.9</v>
      </c>
      <c r="N373" s="66">
        <f t="shared" si="13"/>
        <v>1.0898522644708163E-2</v>
      </c>
    </row>
    <row r="374" spans="1:14" x14ac:dyDescent="0.2">
      <c r="A374" s="71" t="s">
        <v>572</v>
      </c>
      <c r="B374" s="71" t="s">
        <v>147</v>
      </c>
      <c r="C374" s="71" t="s">
        <v>431</v>
      </c>
      <c r="D374" s="71" t="s">
        <v>464</v>
      </c>
      <c r="E374" s="71" t="s">
        <v>465</v>
      </c>
      <c r="F374" s="72">
        <v>20.5</v>
      </c>
      <c r="G374" s="72">
        <v>267.35000000000002</v>
      </c>
      <c r="H374" s="72">
        <v>4.5</v>
      </c>
      <c r="I374" s="72">
        <v>6</v>
      </c>
      <c r="J374" s="72">
        <v>0</v>
      </c>
      <c r="K374" s="72">
        <v>6</v>
      </c>
      <c r="L374" s="72">
        <v>0</v>
      </c>
      <c r="M374" s="72">
        <v>304.35000000000002</v>
      </c>
      <c r="N374" s="66">
        <f t="shared" si="13"/>
        <v>6.735666173813043E-2</v>
      </c>
    </row>
    <row r="375" spans="1:14" x14ac:dyDescent="0.2">
      <c r="A375" s="71" t="s">
        <v>572</v>
      </c>
      <c r="B375" s="71" t="s">
        <v>147</v>
      </c>
      <c r="C375" s="71" t="s">
        <v>431</v>
      </c>
      <c r="D375" s="71" t="s">
        <v>466</v>
      </c>
      <c r="E375" s="71" t="s">
        <v>467</v>
      </c>
      <c r="F375" s="72">
        <v>7.2</v>
      </c>
      <c r="G375" s="72">
        <v>445.5</v>
      </c>
      <c r="H375" s="72">
        <v>13.5</v>
      </c>
      <c r="I375" s="72">
        <v>0</v>
      </c>
      <c r="J375" s="72">
        <v>0</v>
      </c>
      <c r="K375" s="72">
        <v>0</v>
      </c>
      <c r="L375" s="72">
        <v>0</v>
      </c>
      <c r="M375" s="72">
        <v>466.2</v>
      </c>
      <c r="N375" s="66">
        <f t="shared" si="13"/>
        <v>1.5444015444015444E-2</v>
      </c>
    </row>
    <row r="376" spans="1:14" x14ac:dyDescent="0.2">
      <c r="A376" s="71" t="s">
        <v>572</v>
      </c>
      <c r="B376" s="71" t="s">
        <v>147</v>
      </c>
      <c r="C376" s="71" t="s">
        <v>431</v>
      </c>
      <c r="D376" s="71" t="s">
        <v>468</v>
      </c>
      <c r="E376" s="71" t="s">
        <v>469</v>
      </c>
      <c r="F376" s="72">
        <v>33</v>
      </c>
      <c r="G376" s="72">
        <v>327</v>
      </c>
      <c r="H376" s="72">
        <v>54</v>
      </c>
      <c r="I376" s="72">
        <v>0</v>
      </c>
      <c r="J376" s="72">
        <v>0</v>
      </c>
      <c r="K376" s="72">
        <v>0</v>
      </c>
      <c r="L376" s="72">
        <v>0</v>
      </c>
      <c r="M376" s="72">
        <v>414</v>
      </c>
      <c r="N376" s="66">
        <f t="shared" si="13"/>
        <v>7.9710144927536225E-2</v>
      </c>
    </row>
    <row r="377" spans="1:14" x14ac:dyDescent="0.2">
      <c r="A377" s="71" t="s">
        <v>572</v>
      </c>
      <c r="B377" s="71" t="s">
        <v>147</v>
      </c>
      <c r="C377" s="71" t="s">
        <v>431</v>
      </c>
      <c r="D377" s="71" t="s">
        <v>470</v>
      </c>
      <c r="E377" s="71" t="s">
        <v>471</v>
      </c>
      <c r="F377" s="72">
        <v>40.75</v>
      </c>
      <c r="G377" s="72">
        <v>609.9</v>
      </c>
      <c r="H377" s="72">
        <v>18</v>
      </c>
      <c r="I377" s="72">
        <v>0</v>
      </c>
      <c r="J377" s="72">
        <v>0</v>
      </c>
      <c r="K377" s="72">
        <v>0</v>
      </c>
      <c r="L377" s="72">
        <v>0</v>
      </c>
      <c r="M377" s="72">
        <v>668.65</v>
      </c>
      <c r="N377" s="66">
        <f t="shared" si="13"/>
        <v>6.0943692514768569E-2</v>
      </c>
    </row>
    <row r="378" spans="1:14" x14ac:dyDescent="0.2">
      <c r="A378" s="71" t="s">
        <v>572</v>
      </c>
      <c r="B378" s="71" t="s">
        <v>147</v>
      </c>
      <c r="C378" s="71" t="s">
        <v>431</v>
      </c>
      <c r="D378" s="71" t="s">
        <v>472</v>
      </c>
      <c r="E378" s="71" t="s">
        <v>473</v>
      </c>
      <c r="F378" s="72">
        <v>4.5</v>
      </c>
      <c r="G378" s="72">
        <v>63</v>
      </c>
      <c r="H378" s="72">
        <v>0</v>
      </c>
      <c r="I378" s="72">
        <v>0</v>
      </c>
      <c r="J378" s="72">
        <v>0</v>
      </c>
      <c r="K378" s="72">
        <v>0</v>
      </c>
      <c r="L378" s="72">
        <v>0</v>
      </c>
      <c r="M378" s="72">
        <v>67.5</v>
      </c>
      <c r="N378" s="66">
        <f t="shared" si="13"/>
        <v>6.6666666666666666E-2</v>
      </c>
    </row>
    <row r="379" spans="1:14" x14ac:dyDescent="0.2">
      <c r="A379" s="71" t="s">
        <v>572</v>
      </c>
      <c r="B379" s="71" t="s">
        <v>147</v>
      </c>
      <c r="C379" s="71" t="s">
        <v>431</v>
      </c>
      <c r="D379" s="71" t="s">
        <v>552</v>
      </c>
      <c r="E379" s="71" t="s">
        <v>473</v>
      </c>
      <c r="F379" s="72">
        <v>2.4</v>
      </c>
      <c r="G379" s="72">
        <v>209.85</v>
      </c>
      <c r="H379" s="72">
        <v>4.5</v>
      </c>
      <c r="I379" s="72">
        <v>0</v>
      </c>
      <c r="J379" s="72">
        <v>0</v>
      </c>
      <c r="K379" s="72">
        <v>0</v>
      </c>
      <c r="L379" s="72">
        <v>0</v>
      </c>
      <c r="M379" s="72">
        <v>216.75</v>
      </c>
      <c r="N379" s="66">
        <f t="shared" si="13"/>
        <v>1.1072664359861591E-2</v>
      </c>
    </row>
    <row r="380" spans="1:14" x14ac:dyDescent="0.2">
      <c r="A380" s="71" t="s">
        <v>572</v>
      </c>
      <c r="B380" s="71" t="s">
        <v>158</v>
      </c>
      <c r="C380" s="71" t="s">
        <v>434</v>
      </c>
      <c r="D380" s="71" t="s">
        <v>474</v>
      </c>
      <c r="E380" s="71" t="s">
        <v>475</v>
      </c>
      <c r="F380" s="72">
        <v>51.3</v>
      </c>
      <c r="G380" s="72">
        <v>207.65</v>
      </c>
      <c r="H380" s="72">
        <v>33.5</v>
      </c>
      <c r="I380" s="72">
        <v>0</v>
      </c>
      <c r="J380" s="72">
        <v>0</v>
      </c>
      <c r="K380" s="72">
        <v>0</v>
      </c>
      <c r="L380" s="72">
        <v>10.8</v>
      </c>
      <c r="M380" s="72">
        <v>311.25</v>
      </c>
      <c r="N380" s="66">
        <f t="shared" si="13"/>
        <v>0.16481927710843372</v>
      </c>
    </row>
    <row r="381" spans="1:14" x14ac:dyDescent="0.2">
      <c r="A381" s="71" t="s">
        <v>572</v>
      </c>
      <c r="B381" s="71" t="s">
        <v>158</v>
      </c>
      <c r="C381" s="71" t="s">
        <v>434</v>
      </c>
      <c r="D381" s="71" t="s">
        <v>476</v>
      </c>
      <c r="E381" s="71" t="s">
        <v>477</v>
      </c>
      <c r="F381" s="72">
        <v>71.55</v>
      </c>
      <c r="G381" s="72">
        <v>374.1</v>
      </c>
      <c r="H381" s="72">
        <v>22.5</v>
      </c>
      <c r="I381" s="72">
        <v>0</v>
      </c>
      <c r="J381" s="72">
        <v>0</v>
      </c>
      <c r="K381" s="72">
        <v>0</v>
      </c>
      <c r="L381" s="72">
        <v>0</v>
      </c>
      <c r="M381" s="72">
        <v>468.15</v>
      </c>
      <c r="N381" s="66">
        <f t="shared" si="13"/>
        <v>0.15283562960589556</v>
      </c>
    </row>
    <row r="382" spans="1:14" x14ac:dyDescent="0.2">
      <c r="A382" s="71" t="s">
        <v>572</v>
      </c>
      <c r="B382" s="71" t="s">
        <v>158</v>
      </c>
      <c r="C382" s="71" t="s">
        <v>434</v>
      </c>
      <c r="D382" s="71" t="s">
        <v>478</v>
      </c>
      <c r="E382" s="71" t="s">
        <v>479</v>
      </c>
      <c r="F382" s="72">
        <v>60.95</v>
      </c>
      <c r="G382" s="72">
        <v>279.05</v>
      </c>
      <c r="H382" s="72">
        <v>6.7</v>
      </c>
      <c r="I382" s="72">
        <v>0</v>
      </c>
      <c r="J382" s="72">
        <v>0</v>
      </c>
      <c r="K382" s="72">
        <v>4.5</v>
      </c>
      <c r="L382" s="72">
        <v>1.4</v>
      </c>
      <c r="M382" s="72">
        <v>356.1</v>
      </c>
      <c r="N382" s="66">
        <f t="shared" si="13"/>
        <v>0.17115978657680428</v>
      </c>
    </row>
    <row r="383" spans="1:14" x14ac:dyDescent="0.2">
      <c r="A383" s="71" t="s">
        <v>572</v>
      </c>
      <c r="B383" s="71" t="s">
        <v>158</v>
      </c>
      <c r="C383" s="71" t="s">
        <v>434</v>
      </c>
      <c r="D383" s="71" t="s">
        <v>553</v>
      </c>
      <c r="E383" s="71" t="s">
        <v>554</v>
      </c>
      <c r="F383" s="72">
        <v>46</v>
      </c>
      <c r="G383" s="72">
        <v>172.5</v>
      </c>
      <c r="H383" s="72">
        <v>6.5</v>
      </c>
      <c r="I383" s="72">
        <v>0</v>
      </c>
      <c r="J383" s="72">
        <v>0</v>
      </c>
      <c r="K383" s="72">
        <v>0</v>
      </c>
      <c r="L383" s="72">
        <v>0</v>
      </c>
      <c r="M383" s="72">
        <v>228</v>
      </c>
      <c r="N383" s="66">
        <f t="shared" si="13"/>
        <v>0.20175438596491227</v>
      </c>
    </row>
    <row r="384" spans="1:14" x14ac:dyDescent="0.2">
      <c r="A384" s="71" t="s">
        <v>572</v>
      </c>
      <c r="B384" s="71" t="s">
        <v>158</v>
      </c>
      <c r="C384" s="71" t="s">
        <v>434</v>
      </c>
      <c r="D384" s="71" t="s">
        <v>480</v>
      </c>
      <c r="E384" s="71" t="s">
        <v>481</v>
      </c>
      <c r="F384" s="72">
        <v>66.75</v>
      </c>
      <c r="G384" s="72">
        <v>235.05</v>
      </c>
      <c r="H384" s="72">
        <v>79.400000000000006</v>
      </c>
      <c r="I384" s="72">
        <v>24</v>
      </c>
      <c r="J384" s="72">
        <v>0</v>
      </c>
      <c r="K384" s="72">
        <v>27</v>
      </c>
      <c r="L384" s="72">
        <v>0</v>
      </c>
      <c r="M384" s="72">
        <v>433.2</v>
      </c>
      <c r="N384" s="66">
        <f t="shared" si="13"/>
        <v>0.15408587257617729</v>
      </c>
    </row>
    <row r="385" spans="1:14" x14ac:dyDescent="0.2">
      <c r="A385" s="71" t="s">
        <v>572</v>
      </c>
      <c r="B385" s="71" t="s">
        <v>149</v>
      </c>
      <c r="C385" s="71" t="s">
        <v>482</v>
      </c>
      <c r="D385" s="71" t="s">
        <v>528</v>
      </c>
      <c r="E385" s="71" t="s">
        <v>529</v>
      </c>
      <c r="F385" s="72">
        <v>363.2</v>
      </c>
      <c r="G385" s="72">
        <v>2165.4499999999998</v>
      </c>
      <c r="H385" s="72">
        <v>339.2</v>
      </c>
      <c r="I385" s="72">
        <v>0</v>
      </c>
      <c r="J385" s="72">
        <v>0</v>
      </c>
      <c r="K385" s="72">
        <v>0</v>
      </c>
      <c r="L385" s="72">
        <v>0</v>
      </c>
      <c r="M385" s="72">
        <v>2867.85</v>
      </c>
      <c r="N385" s="66">
        <f t="shared" si="13"/>
        <v>0.12664539637707689</v>
      </c>
    </row>
    <row r="386" spans="1:14" x14ac:dyDescent="0.2">
      <c r="A386" s="71" t="s">
        <v>572</v>
      </c>
      <c r="B386" s="71" t="s">
        <v>155</v>
      </c>
      <c r="C386" s="71" t="s">
        <v>437</v>
      </c>
      <c r="D386" s="71" t="s">
        <v>557</v>
      </c>
      <c r="E386" s="71" t="s">
        <v>486</v>
      </c>
      <c r="F386" s="72">
        <v>4.5</v>
      </c>
      <c r="G386" s="72">
        <v>1020.2</v>
      </c>
      <c r="H386" s="72">
        <v>141</v>
      </c>
      <c r="I386" s="72">
        <v>0</v>
      </c>
      <c r="J386" s="72">
        <v>0</v>
      </c>
      <c r="K386" s="72">
        <v>0</v>
      </c>
      <c r="L386" s="72">
        <v>4.5999999999999996</v>
      </c>
      <c r="M386" s="72">
        <v>1170.3</v>
      </c>
      <c r="N386" s="66">
        <f t="shared" si="13"/>
        <v>3.8451679056652143E-3</v>
      </c>
    </row>
    <row r="387" spans="1:14" x14ac:dyDescent="0.2">
      <c r="A387" s="71" t="s">
        <v>572</v>
      </c>
      <c r="B387" s="71" t="s">
        <v>155</v>
      </c>
      <c r="C387" s="71" t="s">
        <v>437</v>
      </c>
      <c r="D387" s="71" t="s">
        <v>573</v>
      </c>
      <c r="E387" s="71" t="s">
        <v>574</v>
      </c>
      <c r="F387" s="72">
        <v>0</v>
      </c>
      <c r="G387" s="72">
        <v>120</v>
      </c>
      <c r="H387" s="72">
        <v>0</v>
      </c>
      <c r="I387" s="72">
        <v>0</v>
      </c>
      <c r="J387" s="72">
        <v>0</v>
      </c>
      <c r="K387" s="72">
        <v>0</v>
      </c>
      <c r="L387" s="72">
        <v>0</v>
      </c>
      <c r="M387" s="72">
        <v>120</v>
      </c>
      <c r="N387" s="66">
        <f t="shared" ref="N387:N410" si="15">F387/M387</f>
        <v>0</v>
      </c>
    </row>
    <row r="388" spans="1:14" x14ac:dyDescent="0.2">
      <c r="A388" s="71" t="s">
        <v>572</v>
      </c>
      <c r="B388" s="71" t="s">
        <v>151</v>
      </c>
      <c r="C388" s="71" t="s">
        <v>487</v>
      </c>
      <c r="D388" s="71" t="s">
        <v>488</v>
      </c>
      <c r="E388" s="71" t="s">
        <v>489</v>
      </c>
      <c r="F388" s="72">
        <v>35.5</v>
      </c>
      <c r="G388" s="72">
        <v>501.65</v>
      </c>
      <c r="H388" s="72">
        <v>283.55</v>
      </c>
      <c r="I388" s="72">
        <v>0</v>
      </c>
      <c r="J388" s="72">
        <v>0</v>
      </c>
      <c r="K388" s="72">
        <v>0</v>
      </c>
      <c r="L388" s="72">
        <v>0</v>
      </c>
      <c r="M388" s="72">
        <v>820.7</v>
      </c>
      <c r="N388" s="66">
        <f t="shared" si="15"/>
        <v>4.3255757280370413E-2</v>
      </c>
    </row>
    <row r="389" spans="1:14" x14ac:dyDescent="0.2">
      <c r="A389" s="71" t="s">
        <v>572</v>
      </c>
      <c r="B389" s="71" t="s">
        <v>151</v>
      </c>
      <c r="C389" s="71" t="s">
        <v>487</v>
      </c>
      <c r="D389" s="71" t="s">
        <v>490</v>
      </c>
      <c r="E389" s="71" t="s">
        <v>465</v>
      </c>
      <c r="F389" s="72">
        <v>32.85</v>
      </c>
      <c r="G389" s="72">
        <v>428.7</v>
      </c>
      <c r="H389" s="72">
        <v>29.9</v>
      </c>
      <c r="I389" s="72">
        <v>0</v>
      </c>
      <c r="J389" s="72">
        <v>0</v>
      </c>
      <c r="K389" s="72">
        <v>0</v>
      </c>
      <c r="L389" s="72">
        <v>0</v>
      </c>
      <c r="M389" s="72">
        <v>491.45</v>
      </c>
      <c r="N389" s="66">
        <f t="shared" si="15"/>
        <v>6.6843015566181718E-2</v>
      </c>
    </row>
    <row r="390" spans="1:14" x14ac:dyDescent="0.2">
      <c r="A390" s="71" t="s">
        <v>572</v>
      </c>
      <c r="B390" s="71" t="s">
        <v>151</v>
      </c>
      <c r="C390" s="71" t="s">
        <v>487</v>
      </c>
      <c r="D390" s="71" t="s">
        <v>491</v>
      </c>
      <c r="E390" s="71" t="s">
        <v>492</v>
      </c>
      <c r="F390" s="72">
        <v>56.99</v>
      </c>
      <c r="G390" s="72">
        <v>707.58</v>
      </c>
      <c r="H390" s="72">
        <v>210</v>
      </c>
      <c r="I390" s="72">
        <v>0</v>
      </c>
      <c r="J390" s="72">
        <v>0</v>
      </c>
      <c r="K390" s="72">
        <v>0</v>
      </c>
      <c r="L390" s="72">
        <v>0</v>
      </c>
      <c r="M390" s="72">
        <v>974.57</v>
      </c>
      <c r="N390" s="66">
        <f t="shared" si="15"/>
        <v>5.8477071939419437E-2</v>
      </c>
    </row>
    <row r="391" spans="1:14" x14ac:dyDescent="0.2">
      <c r="A391" s="71" t="s">
        <v>572</v>
      </c>
      <c r="B391" s="71" t="s">
        <v>151</v>
      </c>
      <c r="C391" s="71" t="s">
        <v>487</v>
      </c>
      <c r="D391" s="71" t="s">
        <v>493</v>
      </c>
      <c r="E391" s="71" t="s">
        <v>467</v>
      </c>
      <c r="F391" s="72">
        <v>43.95</v>
      </c>
      <c r="G391" s="72">
        <v>824.6</v>
      </c>
      <c r="H391" s="72">
        <v>34.200000000000003</v>
      </c>
      <c r="I391" s="72">
        <v>0</v>
      </c>
      <c r="J391" s="72">
        <v>0</v>
      </c>
      <c r="K391" s="72">
        <v>0</v>
      </c>
      <c r="L391" s="72">
        <v>0</v>
      </c>
      <c r="M391" s="72">
        <v>902.75</v>
      </c>
      <c r="N391" s="66">
        <f t="shared" si="15"/>
        <v>4.8684574909997232E-2</v>
      </c>
    </row>
    <row r="392" spans="1:14" x14ac:dyDescent="0.2">
      <c r="A392" s="71" t="s">
        <v>572</v>
      </c>
      <c r="B392" s="71" t="s">
        <v>151</v>
      </c>
      <c r="C392" s="71" t="s">
        <v>487</v>
      </c>
      <c r="D392" s="71" t="s">
        <v>494</v>
      </c>
      <c r="E392" s="71" t="s">
        <v>471</v>
      </c>
      <c r="F392" s="72">
        <v>35.950000000000003</v>
      </c>
      <c r="G392" s="72">
        <v>930.55</v>
      </c>
      <c r="H392" s="72">
        <v>37.299999999999997</v>
      </c>
      <c r="I392" s="72">
        <v>0</v>
      </c>
      <c r="J392" s="72">
        <v>0</v>
      </c>
      <c r="K392" s="72">
        <v>0</v>
      </c>
      <c r="L392" s="72">
        <v>0</v>
      </c>
      <c r="M392" s="72">
        <v>1003.8</v>
      </c>
      <c r="N392" s="66">
        <f t="shared" si="15"/>
        <v>3.5813907152819291E-2</v>
      </c>
    </row>
    <row r="393" spans="1:14" x14ac:dyDescent="0.2">
      <c r="A393" s="71" t="s">
        <v>572</v>
      </c>
      <c r="B393" s="71" t="s">
        <v>152</v>
      </c>
      <c r="C393" s="71" t="s">
        <v>435</v>
      </c>
      <c r="D393" s="71" t="s">
        <v>558</v>
      </c>
      <c r="E393" s="71" t="s">
        <v>559</v>
      </c>
      <c r="F393" s="72">
        <v>0</v>
      </c>
      <c r="G393" s="72">
        <v>226.5</v>
      </c>
      <c r="H393" s="72">
        <v>0</v>
      </c>
      <c r="I393" s="72">
        <v>0</v>
      </c>
      <c r="J393" s="72">
        <v>0</v>
      </c>
      <c r="K393" s="72">
        <v>0</v>
      </c>
      <c r="L393" s="72">
        <v>0</v>
      </c>
      <c r="M393" s="72">
        <v>226.5</v>
      </c>
      <c r="N393" s="66">
        <f t="shared" si="15"/>
        <v>0</v>
      </c>
    </row>
    <row r="394" spans="1:14" x14ac:dyDescent="0.2">
      <c r="A394" s="71" t="s">
        <v>572</v>
      </c>
      <c r="B394" s="71" t="s">
        <v>152</v>
      </c>
      <c r="C394" s="71" t="s">
        <v>435</v>
      </c>
      <c r="D394" s="71" t="s">
        <v>495</v>
      </c>
      <c r="E394" s="71" t="s">
        <v>469</v>
      </c>
      <c r="F394" s="72">
        <v>283.5</v>
      </c>
      <c r="G394" s="72">
        <v>1776</v>
      </c>
      <c r="H394" s="72">
        <v>237</v>
      </c>
      <c r="I394" s="72">
        <v>0</v>
      </c>
      <c r="J394" s="72">
        <v>0</v>
      </c>
      <c r="K394" s="72">
        <v>0</v>
      </c>
      <c r="L394" s="72">
        <v>0</v>
      </c>
      <c r="M394" s="72">
        <v>2307</v>
      </c>
      <c r="N394" s="66">
        <f t="shared" si="15"/>
        <v>0.12288686605981794</v>
      </c>
    </row>
    <row r="395" spans="1:14" x14ac:dyDescent="0.2">
      <c r="A395" s="71" t="s">
        <v>572</v>
      </c>
      <c r="B395" s="71" t="s">
        <v>159</v>
      </c>
      <c r="C395" s="71" t="s">
        <v>496</v>
      </c>
      <c r="D395" s="71" t="s">
        <v>497</v>
      </c>
      <c r="E395" s="71" t="s">
        <v>463</v>
      </c>
      <c r="F395" s="72">
        <v>121.7</v>
      </c>
      <c r="G395" s="72">
        <v>877.95</v>
      </c>
      <c r="H395" s="72">
        <v>235.6</v>
      </c>
      <c r="I395" s="72">
        <v>0</v>
      </c>
      <c r="J395" s="72">
        <v>0</v>
      </c>
      <c r="K395" s="72">
        <v>0</v>
      </c>
      <c r="L395" s="72">
        <v>0</v>
      </c>
      <c r="M395" s="72">
        <v>1235.25</v>
      </c>
      <c r="N395" s="66">
        <f t="shared" si="15"/>
        <v>9.8522566282129131E-2</v>
      </c>
    </row>
    <row r="396" spans="1:14" x14ac:dyDescent="0.2">
      <c r="A396" s="71" t="s">
        <v>572</v>
      </c>
      <c r="B396" s="71" t="s">
        <v>159</v>
      </c>
      <c r="C396" s="71" t="s">
        <v>496</v>
      </c>
      <c r="D396" s="71" t="s">
        <v>498</v>
      </c>
      <c r="E396" s="71" t="s">
        <v>499</v>
      </c>
      <c r="F396" s="72">
        <v>0</v>
      </c>
      <c r="G396" s="72">
        <v>309.2</v>
      </c>
      <c r="H396" s="72">
        <v>18</v>
      </c>
      <c r="I396" s="72">
        <v>0</v>
      </c>
      <c r="J396" s="72">
        <v>0</v>
      </c>
      <c r="K396" s="72">
        <v>0</v>
      </c>
      <c r="L396" s="72">
        <v>0</v>
      </c>
      <c r="M396" s="72">
        <v>327.2</v>
      </c>
      <c r="N396" s="66">
        <f t="shared" si="15"/>
        <v>0</v>
      </c>
    </row>
    <row r="397" spans="1:14" x14ac:dyDescent="0.2">
      <c r="A397" s="71" t="s">
        <v>572</v>
      </c>
      <c r="B397" s="71" t="s">
        <v>160</v>
      </c>
      <c r="C397" s="71" t="s">
        <v>432</v>
      </c>
      <c r="D397" s="71" t="s">
        <v>500</v>
      </c>
      <c r="E397" s="71" t="s">
        <v>501</v>
      </c>
      <c r="F397" s="72">
        <v>175.72</v>
      </c>
      <c r="G397" s="72">
        <v>1651.28</v>
      </c>
      <c r="H397" s="72">
        <v>54</v>
      </c>
      <c r="I397" s="72">
        <v>0</v>
      </c>
      <c r="J397" s="72">
        <v>0</v>
      </c>
      <c r="K397" s="72">
        <v>0</v>
      </c>
      <c r="L397" s="72">
        <v>0</v>
      </c>
      <c r="M397" s="72">
        <v>1881</v>
      </c>
      <c r="N397" s="66">
        <f t="shared" si="15"/>
        <v>9.3418394471026053E-2</v>
      </c>
    </row>
    <row r="398" spans="1:14" x14ac:dyDescent="0.2">
      <c r="A398" s="71" t="s">
        <v>572</v>
      </c>
      <c r="B398" s="71" t="s">
        <v>160</v>
      </c>
      <c r="C398" s="71" t="s">
        <v>432</v>
      </c>
      <c r="D398" s="71" t="s">
        <v>502</v>
      </c>
      <c r="E398" s="71" t="s">
        <v>503</v>
      </c>
      <c r="F398" s="72">
        <v>12.26</v>
      </c>
      <c r="G398" s="72">
        <v>525.26</v>
      </c>
      <c r="H398" s="72">
        <v>12</v>
      </c>
      <c r="I398" s="72">
        <v>0</v>
      </c>
      <c r="J398" s="72">
        <v>0</v>
      </c>
      <c r="K398" s="72">
        <v>0</v>
      </c>
      <c r="L398" s="72">
        <v>0</v>
      </c>
      <c r="M398" s="72">
        <v>552</v>
      </c>
      <c r="N398" s="66">
        <f t="shared" si="15"/>
        <v>2.2210144927536233E-2</v>
      </c>
    </row>
    <row r="399" spans="1:14" x14ac:dyDescent="0.2">
      <c r="A399" s="71" t="s">
        <v>572</v>
      </c>
      <c r="B399" s="71" t="s">
        <v>160</v>
      </c>
      <c r="C399" s="71" t="s">
        <v>432</v>
      </c>
      <c r="D399" s="71" t="s">
        <v>545</v>
      </c>
      <c r="E399" s="71" t="s">
        <v>546</v>
      </c>
      <c r="F399" s="72">
        <v>0</v>
      </c>
      <c r="G399" s="72">
        <v>558</v>
      </c>
      <c r="H399" s="72">
        <v>18</v>
      </c>
      <c r="I399" s="72">
        <v>0</v>
      </c>
      <c r="J399" s="72">
        <v>0</v>
      </c>
      <c r="K399" s="72">
        <v>0</v>
      </c>
      <c r="L399" s="72">
        <v>0</v>
      </c>
      <c r="M399" s="72">
        <v>576</v>
      </c>
      <c r="N399" s="66">
        <f t="shared" si="15"/>
        <v>0</v>
      </c>
    </row>
    <row r="400" spans="1:14" x14ac:dyDescent="0.2">
      <c r="A400" s="71" t="s">
        <v>572</v>
      </c>
      <c r="B400" s="71" t="s">
        <v>156</v>
      </c>
      <c r="C400" s="71" t="s">
        <v>504</v>
      </c>
      <c r="D400" s="71" t="s">
        <v>505</v>
      </c>
      <c r="E400" s="71" t="s">
        <v>506</v>
      </c>
      <c r="F400" s="72">
        <v>12</v>
      </c>
      <c r="G400" s="72">
        <v>339</v>
      </c>
      <c r="H400" s="72">
        <v>4.5</v>
      </c>
      <c r="I400" s="72">
        <v>0</v>
      </c>
      <c r="J400" s="72">
        <v>0</v>
      </c>
      <c r="K400" s="72">
        <v>0</v>
      </c>
      <c r="L400" s="72">
        <v>0</v>
      </c>
      <c r="M400" s="72">
        <v>355.5</v>
      </c>
      <c r="N400" s="66">
        <f t="shared" si="15"/>
        <v>3.3755274261603373E-2</v>
      </c>
    </row>
    <row r="401" spans="1:14" x14ac:dyDescent="0.2">
      <c r="A401" s="71" t="s">
        <v>572</v>
      </c>
      <c r="B401" s="71" t="s">
        <v>150</v>
      </c>
      <c r="C401" s="71" t="s">
        <v>507</v>
      </c>
      <c r="D401" s="71" t="s">
        <v>508</v>
      </c>
      <c r="E401" s="71" t="s">
        <v>509</v>
      </c>
      <c r="F401" s="72">
        <v>6</v>
      </c>
      <c r="G401" s="72">
        <v>446.3</v>
      </c>
      <c r="H401" s="72">
        <v>166.5</v>
      </c>
      <c r="I401" s="72">
        <v>0</v>
      </c>
      <c r="J401" s="72">
        <v>0</v>
      </c>
      <c r="K401" s="72">
        <v>0</v>
      </c>
      <c r="L401" s="72">
        <v>0</v>
      </c>
      <c r="M401" s="72">
        <v>618.79999999999995</v>
      </c>
      <c r="N401" s="66">
        <f t="shared" si="15"/>
        <v>9.6961861667744023E-3</v>
      </c>
    </row>
    <row r="402" spans="1:14" x14ac:dyDescent="0.2">
      <c r="A402" s="71" t="s">
        <v>572</v>
      </c>
      <c r="B402" s="71" t="s">
        <v>157</v>
      </c>
      <c r="C402" s="71" t="s">
        <v>510</v>
      </c>
      <c r="D402" s="71" t="s">
        <v>524</v>
      </c>
      <c r="E402" s="71" t="s">
        <v>525</v>
      </c>
      <c r="F402" s="72">
        <v>53.22</v>
      </c>
      <c r="G402" s="72">
        <v>407.38</v>
      </c>
      <c r="H402" s="72">
        <v>0</v>
      </c>
      <c r="I402" s="72">
        <v>0</v>
      </c>
      <c r="J402" s="72">
        <v>0</v>
      </c>
      <c r="K402" s="72">
        <v>0</v>
      </c>
      <c r="L402" s="72">
        <v>0</v>
      </c>
      <c r="M402" s="72">
        <v>460.6</v>
      </c>
      <c r="N402" s="66">
        <f t="shared" si="15"/>
        <v>0.11554494138080763</v>
      </c>
    </row>
    <row r="403" spans="1:14" x14ac:dyDescent="0.2">
      <c r="A403" s="71" t="s">
        <v>572</v>
      </c>
      <c r="B403" s="71" t="s">
        <v>157</v>
      </c>
      <c r="C403" s="71" t="s">
        <v>510</v>
      </c>
      <c r="D403" s="71" t="s">
        <v>517</v>
      </c>
      <c r="E403" s="71" t="s">
        <v>518</v>
      </c>
      <c r="F403" s="72">
        <v>46.3</v>
      </c>
      <c r="G403" s="72">
        <v>370.5</v>
      </c>
      <c r="H403" s="72">
        <v>13.5</v>
      </c>
      <c r="I403" s="72">
        <v>0</v>
      </c>
      <c r="J403" s="72">
        <v>0</v>
      </c>
      <c r="K403" s="72">
        <v>0</v>
      </c>
      <c r="L403" s="72">
        <v>0</v>
      </c>
      <c r="M403" s="72">
        <v>430.3</v>
      </c>
      <c r="N403" s="66">
        <f t="shared" si="15"/>
        <v>0.10759934929119218</v>
      </c>
    </row>
    <row r="404" spans="1:14" x14ac:dyDescent="0.2">
      <c r="A404" s="71" t="s">
        <v>572</v>
      </c>
      <c r="B404" s="71" t="s">
        <v>157</v>
      </c>
      <c r="C404" s="71" t="s">
        <v>510</v>
      </c>
      <c r="D404" s="71" t="s">
        <v>511</v>
      </c>
      <c r="E404" s="71" t="s">
        <v>512</v>
      </c>
      <c r="F404" s="72">
        <v>84.35</v>
      </c>
      <c r="G404" s="72">
        <v>381.65</v>
      </c>
      <c r="H404" s="72">
        <v>0</v>
      </c>
      <c r="I404" s="72">
        <v>0</v>
      </c>
      <c r="J404" s="72">
        <v>0</v>
      </c>
      <c r="K404" s="72">
        <v>0</v>
      </c>
      <c r="L404" s="72">
        <v>0</v>
      </c>
      <c r="M404" s="72">
        <v>466</v>
      </c>
      <c r="N404" s="66">
        <f t="shared" si="15"/>
        <v>0.1810085836909871</v>
      </c>
    </row>
    <row r="405" spans="1:14" x14ac:dyDescent="0.2">
      <c r="A405" s="71" t="s">
        <v>572</v>
      </c>
      <c r="B405" s="71" t="s">
        <v>157</v>
      </c>
      <c r="C405" s="71" t="s">
        <v>510</v>
      </c>
      <c r="D405" s="71" t="s">
        <v>513</v>
      </c>
      <c r="E405" s="71" t="s">
        <v>514</v>
      </c>
      <c r="F405" s="72">
        <v>196.1</v>
      </c>
      <c r="G405" s="72">
        <v>1212.8</v>
      </c>
      <c r="H405" s="72">
        <v>246.5</v>
      </c>
      <c r="I405" s="72">
        <v>0</v>
      </c>
      <c r="J405" s="72">
        <v>0</v>
      </c>
      <c r="K405" s="72">
        <v>0</v>
      </c>
      <c r="L405" s="72">
        <v>0</v>
      </c>
      <c r="M405" s="72">
        <v>1655.4</v>
      </c>
      <c r="N405" s="66">
        <f t="shared" si="15"/>
        <v>0.1184607949740244</v>
      </c>
    </row>
    <row r="406" spans="1:14" x14ac:dyDescent="0.2">
      <c r="A406" s="71" t="s">
        <v>572</v>
      </c>
      <c r="B406" s="71" t="s">
        <v>157</v>
      </c>
      <c r="C406" s="71" t="s">
        <v>510</v>
      </c>
      <c r="D406" s="71" t="s">
        <v>555</v>
      </c>
      <c r="E406" s="71" t="s">
        <v>473</v>
      </c>
      <c r="F406" s="72">
        <v>38.549999999999997</v>
      </c>
      <c r="G406" s="72">
        <v>350.4</v>
      </c>
      <c r="H406" s="72">
        <v>0</v>
      </c>
      <c r="I406" s="72">
        <v>0</v>
      </c>
      <c r="J406" s="72">
        <v>0</v>
      </c>
      <c r="K406" s="72">
        <v>0</v>
      </c>
      <c r="L406" s="72">
        <v>0</v>
      </c>
      <c r="M406" s="72">
        <v>388.95</v>
      </c>
      <c r="N406" s="66">
        <f t="shared" si="15"/>
        <v>9.9112996529116842E-2</v>
      </c>
    </row>
    <row r="407" spans="1:14" x14ac:dyDescent="0.2">
      <c r="A407" s="71" t="s">
        <v>572</v>
      </c>
      <c r="B407" s="71" t="s">
        <v>157</v>
      </c>
      <c r="C407" s="71" t="s">
        <v>510</v>
      </c>
      <c r="D407" s="71" t="s">
        <v>515</v>
      </c>
      <c r="E407" s="71" t="s">
        <v>473</v>
      </c>
      <c r="F407" s="72">
        <v>1.99</v>
      </c>
      <c r="G407" s="72">
        <v>111.08</v>
      </c>
      <c r="H407" s="72">
        <v>0</v>
      </c>
      <c r="I407" s="72">
        <v>0</v>
      </c>
      <c r="J407" s="72">
        <v>0</v>
      </c>
      <c r="K407" s="72">
        <v>0</v>
      </c>
      <c r="L407" s="72">
        <v>0</v>
      </c>
      <c r="M407" s="72">
        <v>113.07</v>
      </c>
      <c r="N407" s="66">
        <f t="shared" si="15"/>
        <v>1.7599716989475548E-2</v>
      </c>
    </row>
    <row r="408" spans="1:14" x14ac:dyDescent="0.2">
      <c r="A408" s="71" t="s">
        <v>572</v>
      </c>
      <c r="B408" s="71" t="s">
        <v>161</v>
      </c>
      <c r="C408" s="71" t="s">
        <v>534</v>
      </c>
      <c r="D408" s="71" t="s">
        <v>542</v>
      </c>
      <c r="E408" s="71" t="s">
        <v>543</v>
      </c>
      <c r="F408" s="72">
        <v>45</v>
      </c>
      <c r="G408" s="72">
        <v>0</v>
      </c>
      <c r="H408" s="72">
        <v>0</v>
      </c>
      <c r="I408" s="72">
        <v>72</v>
      </c>
      <c r="J408" s="72">
        <v>18</v>
      </c>
      <c r="K408" s="72">
        <v>72</v>
      </c>
      <c r="L408" s="72">
        <v>0</v>
      </c>
      <c r="M408" s="72">
        <v>207</v>
      </c>
      <c r="N408" s="66">
        <f t="shared" si="15"/>
        <v>0.21739130434782608</v>
      </c>
    </row>
    <row r="409" spans="1:14" x14ac:dyDescent="0.2">
      <c r="A409" s="71" t="s">
        <v>572</v>
      </c>
      <c r="B409" s="71" t="s">
        <v>161</v>
      </c>
      <c r="C409" s="71" t="s">
        <v>534</v>
      </c>
      <c r="D409" s="71" t="s">
        <v>535</v>
      </c>
      <c r="E409" s="71" t="s">
        <v>536</v>
      </c>
      <c r="F409" s="72">
        <v>0</v>
      </c>
      <c r="G409" s="72">
        <v>130.5</v>
      </c>
      <c r="H409" s="72">
        <v>0</v>
      </c>
      <c r="I409" s="72">
        <v>0</v>
      </c>
      <c r="J409" s="72">
        <v>0</v>
      </c>
      <c r="K409" s="72">
        <v>0</v>
      </c>
      <c r="L409" s="72">
        <v>0</v>
      </c>
      <c r="M409" s="72">
        <v>130.5</v>
      </c>
      <c r="N409" s="66">
        <f t="shared" si="15"/>
        <v>0</v>
      </c>
    </row>
    <row r="410" spans="1:14" x14ac:dyDescent="0.2">
      <c r="A410" t="s">
        <v>438</v>
      </c>
      <c r="B410">
        <f>COUNTA(B367:B409)</f>
        <v>43</v>
      </c>
      <c r="F410">
        <f t="shared" ref="F410:M410" si="16">SUM(F367:F409)</f>
        <v>2189.73</v>
      </c>
      <c r="G410">
        <f t="shared" si="16"/>
        <v>22777.590000000004</v>
      </c>
      <c r="H410">
        <f t="shared" si="16"/>
        <v>2601.5500000000002</v>
      </c>
      <c r="I410">
        <f t="shared" si="16"/>
        <v>102</v>
      </c>
      <c r="J410">
        <f t="shared" si="16"/>
        <v>18</v>
      </c>
      <c r="K410">
        <f t="shared" si="16"/>
        <v>109.5</v>
      </c>
      <c r="L410">
        <f t="shared" si="16"/>
        <v>16.8</v>
      </c>
      <c r="M410">
        <f t="shared" si="16"/>
        <v>27843.65</v>
      </c>
      <c r="N410" s="66">
        <f t="shared" si="15"/>
        <v>7.8643784130313366E-2</v>
      </c>
    </row>
    <row r="411" spans="1:14" x14ac:dyDescent="0.2">
      <c r="N411" s="66"/>
    </row>
    <row r="412" spans="1:14" x14ac:dyDescent="0.2">
      <c r="A412" s="75" t="s">
        <v>560</v>
      </c>
      <c r="B412" s="75" t="s">
        <v>561</v>
      </c>
      <c r="C412" s="75" t="s">
        <v>562</v>
      </c>
      <c r="D412" s="75" t="s">
        <v>563</v>
      </c>
      <c r="E412" s="75" t="s">
        <v>564</v>
      </c>
      <c r="F412" s="75" t="s">
        <v>565</v>
      </c>
      <c r="G412" s="75" t="s">
        <v>566</v>
      </c>
      <c r="H412" s="75" t="s">
        <v>567</v>
      </c>
      <c r="I412" s="75" t="s">
        <v>568</v>
      </c>
      <c r="J412" s="75" t="s">
        <v>569</v>
      </c>
      <c r="K412" s="75" t="s">
        <v>570</v>
      </c>
      <c r="L412" s="75" t="s">
        <v>571</v>
      </c>
      <c r="M412" s="75" t="s">
        <v>438</v>
      </c>
      <c r="N412" s="66"/>
    </row>
    <row r="413" spans="1:14" x14ac:dyDescent="0.2">
      <c r="A413" s="71" t="s">
        <v>575</v>
      </c>
      <c r="B413" s="71" t="s">
        <v>153</v>
      </c>
      <c r="C413" s="71" t="s">
        <v>449</v>
      </c>
      <c r="D413" s="71" t="s">
        <v>450</v>
      </c>
      <c r="E413" s="71" t="s">
        <v>451</v>
      </c>
      <c r="F413" s="72">
        <v>38.15</v>
      </c>
      <c r="G413" s="72">
        <v>495.9</v>
      </c>
      <c r="H413" s="72">
        <v>154.4</v>
      </c>
      <c r="I413" s="72">
        <v>0</v>
      </c>
      <c r="J413" s="72">
        <v>0</v>
      </c>
      <c r="K413" s="72">
        <v>0</v>
      </c>
      <c r="L413" s="72">
        <v>0</v>
      </c>
      <c r="M413" s="72">
        <v>688.45</v>
      </c>
      <c r="N413" s="66">
        <f>F413/M413</f>
        <v>5.5414336553126581E-2</v>
      </c>
    </row>
    <row r="414" spans="1:14" x14ac:dyDescent="0.2">
      <c r="A414" s="71" t="s">
        <v>575</v>
      </c>
      <c r="B414" s="71" t="s">
        <v>153</v>
      </c>
      <c r="C414" s="71" t="s">
        <v>449</v>
      </c>
      <c r="D414" s="71" t="s">
        <v>452</v>
      </c>
      <c r="E414" s="71" t="s">
        <v>453</v>
      </c>
      <c r="F414" s="72">
        <v>25.6</v>
      </c>
      <c r="G414" s="72">
        <v>401.05</v>
      </c>
      <c r="H414" s="72">
        <v>12</v>
      </c>
      <c r="I414" s="72">
        <v>0</v>
      </c>
      <c r="J414" s="72">
        <v>0</v>
      </c>
      <c r="K414" s="72">
        <v>0</v>
      </c>
      <c r="L414" s="72">
        <v>0</v>
      </c>
      <c r="M414" s="72">
        <v>438.65</v>
      </c>
      <c r="N414" s="66">
        <f t="shared" ref="N414:N457" si="17">F414/M414</f>
        <v>5.8360879972643345E-2</v>
      </c>
    </row>
    <row r="415" spans="1:14" x14ac:dyDescent="0.2">
      <c r="A415" s="71" t="s">
        <v>575</v>
      </c>
      <c r="B415" s="71" t="s">
        <v>153</v>
      </c>
      <c r="C415" s="71" t="s">
        <v>449</v>
      </c>
      <c r="D415" s="71" t="s">
        <v>454</v>
      </c>
      <c r="E415" s="71" t="s">
        <v>455</v>
      </c>
      <c r="F415" s="72">
        <v>46.58</v>
      </c>
      <c r="G415" s="72">
        <v>637.33000000000004</v>
      </c>
      <c r="H415" s="72">
        <v>12</v>
      </c>
      <c r="I415" s="72">
        <v>0</v>
      </c>
      <c r="J415" s="72">
        <v>0</v>
      </c>
      <c r="K415" s="72">
        <v>0</v>
      </c>
      <c r="L415" s="72">
        <v>0</v>
      </c>
      <c r="M415" s="72">
        <v>695.91</v>
      </c>
      <c r="N415" s="66">
        <f t="shared" si="17"/>
        <v>6.6933942607521085E-2</v>
      </c>
    </row>
    <row r="416" spans="1:14" x14ac:dyDescent="0.2">
      <c r="A416" s="71" t="s">
        <v>575</v>
      </c>
      <c r="B416" s="71" t="s">
        <v>153</v>
      </c>
      <c r="C416" s="71" t="s">
        <v>449</v>
      </c>
      <c r="D416" s="71" t="s">
        <v>456</v>
      </c>
      <c r="E416" s="71" t="s">
        <v>457</v>
      </c>
      <c r="F416" s="72">
        <v>9.35</v>
      </c>
      <c r="G416" s="72">
        <v>262.5</v>
      </c>
      <c r="H416" s="72">
        <v>6</v>
      </c>
      <c r="I416" s="72">
        <v>0</v>
      </c>
      <c r="J416" s="72">
        <v>0</v>
      </c>
      <c r="K416" s="72">
        <v>0</v>
      </c>
      <c r="L416" s="72">
        <v>0</v>
      </c>
      <c r="M416" s="72">
        <v>277.85000000000002</v>
      </c>
      <c r="N416" s="66">
        <f t="shared" si="17"/>
        <v>3.3651250674824544E-2</v>
      </c>
    </row>
    <row r="417" spans="1:14" x14ac:dyDescent="0.2">
      <c r="A417" s="71" t="s">
        <v>575</v>
      </c>
      <c r="B417" s="71" t="s">
        <v>154</v>
      </c>
      <c r="C417" s="71" t="s">
        <v>426</v>
      </c>
      <c r="D417" s="71" t="s">
        <v>458</v>
      </c>
      <c r="E417" s="71" t="s">
        <v>459</v>
      </c>
      <c r="F417" s="72">
        <v>0</v>
      </c>
      <c r="G417" s="72">
        <v>579.65</v>
      </c>
      <c r="H417" s="72">
        <v>18.5</v>
      </c>
      <c r="I417" s="72">
        <v>0</v>
      </c>
      <c r="J417" s="72">
        <v>0</v>
      </c>
      <c r="K417" s="72">
        <v>0</v>
      </c>
      <c r="L417" s="72">
        <v>0</v>
      </c>
      <c r="M417" s="72">
        <v>598.15</v>
      </c>
      <c r="N417" s="66">
        <f t="shared" si="17"/>
        <v>0</v>
      </c>
    </row>
    <row r="418" spans="1:14" x14ac:dyDescent="0.2">
      <c r="A418" s="71" t="s">
        <v>575</v>
      </c>
      <c r="B418" s="71" t="s">
        <v>154</v>
      </c>
      <c r="C418" s="71" t="s">
        <v>426</v>
      </c>
      <c r="D418" s="71" t="s">
        <v>460</v>
      </c>
      <c r="E418" s="71" t="s">
        <v>461</v>
      </c>
      <c r="F418" s="72">
        <v>4.5</v>
      </c>
      <c r="G418" s="72">
        <v>406.3</v>
      </c>
      <c r="H418" s="72">
        <v>7.8</v>
      </c>
      <c r="I418" s="72">
        <v>0</v>
      </c>
      <c r="J418" s="72">
        <v>0</v>
      </c>
      <c r="K418" s="72">
        <v>0</v>
      </c>
      <c r="L418" s="72">
        <v>0</v>
      </c>
      <c r="M418" s="72">
        <v>418.6</v>
      </c>
      <c r="N418" s="66">
        <f t="shared" si="17"/>
        <v>1.075011944577162E-2</v>
      </c>
    </row>
    <row r="419" spans="1:14" x14ac:dyDescent="0.2">
      <c r="A419" s="71" t="s">
        <v>575</v>
      </c>
      <c r="B419" s="71" t="s">
        <v>147</v>
      </c>
      <c r="C419" s="71" t="s">
        <v>431</v>
      </c>
      <c r="D419" s="71" t="s">
        <v>462</v>
      </c>
      <c r="E419" s="71" t="s">
        <v>463</v>
      </c>
      <c r="F419" s="72">
        <v>0</v>
      </c>
      <c r="G419" s="72">
        <v>361.9</v>
      </c>
      <c r="H419" s="72">
        <v>45.5</v>
      </c>
      <c r="I419" s="72">
        <v>0</v>
      </c>
      <c r="J419" s="72">
        <v>0</v>
      </c>
      <c r="K419" s="72">
        <v>0</v>
      </c>
      <c r="L419" s="72">
        <v>0</v>
      </c>
      <c r="M419" s="72">
        <v>407.4</v>
      </c>
      <c r="N419" s="66">
        <f t="shared" si="17"/>
        <v>0</v>
      </c>
    </row>
    <row r="420" spans="1:14" x14ac:dyDescent="0.2">
      <c r="A420" s="71" t="s">
        <v>575</v>
      </c>
      <c r="B420" s="71" t="s">
        <v>147</v>
      </c>
      <c r="C420" s="71" t="s">
        <v>431</v>
      </c>
      <c r="D420" s="71" t="s">
        <v>464</v>
      </c>
      <c r="E420" s="71" t="s">
        <v>465</v>
      </c>
      <c r="F420" s="72">
        <v>23</v>
      </c>
      <c r="G420" s="72">
        <v>256.35000000000002</v>
      </c>
      <c r="H420" s="72">
        <v>4.5</v>
      </c>
      <c r="I420" s="72">
        <v>6</v>
      </c>
      <c r="J420" s="72">
        <v>0</v>
      </c>
      <c r="K420" s="72">
        <v>6</v>
      </c>
      <c r="L420" s="72">
        <v>0</v>
      </c>
      <c r="M420" s="72">
        <v>295.85000000000002</v>
      </c>
      <c r="N420" s="66">
        <f t="shared" si="17"/>
        <v>7.7742099036673978E-2</v>
      </c>
    </row>
    <row r="421" spans="1:14" x14ac:dyDescent="0.2">
      <c r="A421" s="71" t="s">
        <v>575</v>
      </c>
      <c r="B421" s="71" t="s">
        <v>147</v>
      </c>
      <c r="C421" s="71" t="s">
        <v>431</v>
      </c>
      <c r="D421" s="71" t="s">
        <v>466</v>
      </c>
      <c r="E421" s="71" t="s">
        <v>467</v>
      </c>
      <c r="F421" s="72">
        <v>1.5</v>
      </c>
      <c r="G421" s="72">
        <v>452.7</v>
      </c>
      <c r="H421" s="72">
        <v>13.5</v>
      </c>
      <c r="I421" s="72">
        <v>0</v>
      </c>
      <c r="J421" s="72">
        <v>0</v>
      </c>
      <c r="K421" s="72">
        <v>0</v>
      </c>
      <c r="L421" s="72">
        <v>0</v>
      </c>
      <c r="M421" s="72">
        <v>467.7</v>
      </c>
      <c r="N421" s="66">
        <f t="shared" si="17"/>
        <v>3.207184092366902E-3</v>
      </c>
    </row>
    <row r="422" spans="1:14" x14ac:dyDescent="0.2">
      <c r="A422" s="71" t="s">
        <v>575</v>
      </c>
      <c r="B422" s="71" t="s">
        <v>147</v>
      </c>
      <c r="C422" s="71" t="s">
        <v>431</v>
      </c>
      <c r="D422" s="71" t="s">
        <v>468</v>
      </c>
      <c r="E422" s="71" t="s">
        <v>469</v>
      </c>
      <c r="F422" s="72">
        <v>24</v>
      </c>
      <c r="G422" s="72">
        <v>336</v>
      </c>
      <c r="H422" s="72">
        <v>49.5</v>
      </c>
      <c r="I422" s="72">
        <v>0</v>
      </c>
      <c r="J422" s="72">
        <v>0</v>
      </c>
      <c r="K422" s="72">
        <v>0</v>
      </c>
      <c r="L422" s="72">
        <v>0</v>
      </c>
      <c r="M422" s="72">
        <v>409.5</v>
      </c>
      <c r="N422" s="66">
        <f t="shared" si="17"/>
        <v>5.8608058608058608E-2</v>
      </c>
    </row>
    <row r="423" spans="1:14" x14ac:dyDescent="0.2">
      <c r="A423" s="71" t="s">
        <v>575</v>
      </c>
      <c r="B423" s="71" t="s">
        <v>147</v>
      </c>
      <c r="C423" s="71" t="s">
        <v>431</v>
      </c>
      <c r="D423" s="71" t="s">
        <v>470</v>
      </c>
      <c r="E423" s="71" t="s">
        <v>471</v>
      </c>
      <c r="F423" s="72">
        <v>35</v>
      </c>
      <c r="G423" s="72">
        <v>587.5</v>
      </c>
      <c r="H423" s="72">
        <v>21</v>
      </c>
      <c r="I423" s="72">
        <v>0</v>
      </c>
      <c r="J423" s="72">
        <v>0</v>
      </c>
      <c r="K423" s="72">
        <v>0</v>
      </c>
      <c r="L423" s="72">
        <v>0</v>
      </c>
      <c r="M423" s="72">
        <v>643.5</v>
      </c>
      <c r="N423" s="66">
        <f t="shared" si="17"/>
        <v>5.4390054390054392E-2</v>
      </c>
    </row>
    <row r="424" spans="1:14" x14ac:dyDescent="0.2">
      <c r="A424" s="71" t="s">
        <v>575</v>
      </c>
      <c r="B424" s="71" t="s">
        <v>147</v>
      </c>
      <c r="C424" s="71" t="s">
        <v>431</v>
      </c>
      <c r="D424" s="71" t="s">
        <v>552</v>
      </c>
      <c r="E424" s="71" t="s">
        <v>473</v>
      </c>
      <c r="F424" s="72">
        <v>9</v>
      </c>
      <c r="G424" s="72">
        <v>255</v>
      </c>
      <c r="H424" s="72">
        <v>4.5</v>
      </c>
      <c r="I424" s="72">
        <v>0</v>
      </c>
      <c r="J424" s="72">
        <v>0</v>
      </c>
      <c r="K424" s="72">
        <v>0</v>
      </c>
      <c r="L424" s="72">
        <v>0</v>
      </c>
      <c r="M424" s="72">
        <v>268.5</v>
      </c>
      <c r="N424" s="66">
        <f t="shared" si="17"/>
        <v>3.3519553072625698E-2</v>
      </c>
    </row>
    <row r="425" spans="1:14" x14ac:dyDescent="0.2">
      <c r="A425" s="71" t="s">
        <v>575</v>
      </c>
      <c r="B425" s="71" t="s">
        <v>147</v>
      </c>
      <c r="C425" s="71" t="s">
        <v>431</v>
      </c>
      <c r="D425" s="71" t="s">
        <v>472</v>
      </c>
      <c r="E425" s="71" t="s">
        <v>473</v>
      </c>
      <c r="F425" s="72">
        <v>0</v>
      </c>
      <c r="G425" s="72">
        <v>6</v>
      </c>
      <c r="H425" s="72">
        <v>0</v>
      </c>
      <c r="I425" s="72">
        <v>0</v>
      </c>
      <c r="J425" s="72">
        <v>0</v>
      </c>
      <c r="K425" s="72">
        <v>0</v>
      </c>
      <c r="L425" s="72">
        <v>0</v>
      </c>
      <c r="M425" s="72">
        <v>6</v>
      </c>
      <c r="N425" s="66">
        <f t="shared" si="17"/>
        <v>0</v>
      </c>
    </row>
    <row r="426" spans="1:14" x14ac:dyDescent="0.2">
      <c r="A426" s="71" t="s">
        <v>575</v>
      </c>
      <c r="B426" t="s">
        <v>158</v>
      </c>
      <c r="C426" t="s">
        <v>434</v>
      </c>
      <c r="D426">
        <v>139</v>
      </c>
      <c r="E426" t="s">
        <v>475</v>
      </c>
      <c r="F426">
        <v>48.4</v>
      </c>
      <c r="G426">
        <v>252.4</v>
      </c>
      <c r="H426">
        <v>33.5</v>
      </c>
      <c r="I426">
        <v>0</v>
      </c>
      <c r="J426">
        <v>0</v>
      </c>
      <c r="K426">
        <v>0</v>
      </c>
      <c r="L426">
        <v>1.2</v>
      </c>
      <c r="M426">
        <v>335.5</v>
      </c>
      <c r="N426" s="66">
        <f t="shared" si="17"/>
        <v>0.1442622950819672</v>
      </c>
    </row>
    <row r="427" spans="1:14" x14ac:dyDescent="0.2">
      <c r="A427" s="71" t="s">
        <v>575</v>
      </c>
      <c r="B427" t="s">
        <v>158</v>
      </c>
      <c r="C427" t="s">
        <v>434</v>
      </c>
      <c r="D427">
        <v>141</v>
      </c>
      <c r="E427" t="s">
        <v>477</v>
      </c>
      <c r="F427">
        <v>52.2</v>
      </c>
      <c r="G427">
        <v>398.6</v>
      </c>
      <c r="H427">
        <v>27</v>
      </c>
      <c r="I427">
        <v>0</v>
      </c>
      <c r="J427">
        <v>0</v>
      </c>
      <c r="K427">
        <v>0</v>
      </c>
      <c r="L427">
        <v>0</v>
      </c>
      <c r="M427">
        <v>477.8</v>
      </c>
      <c r="N427" s="66">
        <f t="shared" si="17"/>
        <v>0.10925073252406865</v>
      </c>
    </row>
    <row r="428" spans="1:14" x14ac:dyDescent="0.2">
      <c r="A428" s="71" t="s">
        <v>575</v>
      </c>
      <c r="B428" t="s">
        <v>158</v>
      </c>
      <c r="C428" t="s">
        <v>434</v>
      </c>
      <c r="D428">
        <v>152</v>
      </c>
      <c r="E428" t="s">
        <v>479</v>
      </c>
      <c r="F428">
        <v>47.65</v>
      </c>
      <c r="G428">
        <v>305.05</v>
      </c>
      <c r="H428">
        <v>11.1</v>
      </c>
      <c r="I428">
        <v>0</v>
      </c>
      <c r="J428">
        <v>0</v>
      </c>
      <c r="K428">
        <v>4.5</v>
      </c>
      <c r="L428">
        <v>0</v>
      </c>
      <c r="M428">
        <v>368.3</v>
      </c>
      <c r="N428" s="66">
        <f t="shared" si="17"/>
        <v>0.12937822427368992</v>
      </c>
    </row>
    <row r="429" spans="1:14" x14ac:dyDescent="0.2">
      <c r="A429" s="71" t="s">
        <v>575</v>
      </c>
      <c r="B429" t="s">
        <v>158</v>
      </c>
      <c r="C429" t="s">
        <v>434</v>
      </c>
      <c r="D429">
        <v>186</v>
      </c>
      <c r="E429" t="s">
        <v>554</v>
      </c>
      <c r="F429">
        <v>32</v>
      </c>
      <c r="G429">
        <v>237.5</v>
      </c>
      <c r="H429">
        <v>6.5</v>
      </c>
      <c r="I429">
        <v>0</v>
      </c>
      <c r="J429">
        <v>0</v>
      </c>
      <c r="K429">
        <v>0</v>
      </c>
      <c r="L429">
        <v>0</v>
      </c>
      <c r="M429">
        <v>276</v>
      </c>
      <c r="N429" s="66">
        <f t="shared" si="17"/>
        <v>0.11594202898550725</v>
      </c>
    </row>
    <row r="430" spans="1:14" x14ac:dyDescent="0.2">
      <c r="A430" s="71" t="s">
        <v>575</v>
      </c>
      <c r="B430" t="s">
        <v>158</v>
      </c>
      <c r="C430" t="s">
        <v>434</v>
      </c>
      <c r="D430">
        <v>140</v>
      </c>
      <c r="E430" t="s">
        <v>481</v>
      </c>
      <c r="F430">
        <v>68.099999999999994</v>
      </c>
      <c r="G430">
        <v>281.60000000000002</v>
      </c>
      <c r="H430">
        <v>88.4</v>
      </c>
      <c r="I430">
        <v>27</v>
      </c>
      <c r="J430">
        <v>0</v>
      </c>
      <c r="K430">
        <v>33</v>
      </c>
      <c r="L430">
        <v>0</v>
      </c>
      <c r="M430">
        <v>498.1</v>
      </c>
      <c r="N430" s="66">
        <f t="shared" si="17"/>
        <v>0.13671953423007427</v>
      </c>
    </row>
    <row r="431" spans="1:14" x14ac:dyDescent="0.2">
      <c r="A431" s="71" t="s">
        <v>575</v>
      </c>
      <c r="B431" t="s">
        <v>149</v>
      </c>
      <c r="C431" t="s">
        <v>482</v>
      </c>
      <c r="D431">
        <v>178</v>
      </c>
      <c r="E431" t="s">
        <v>529</v>
      </c>
      <c r="F431">
        <v>353.7</v>
      </c>
      <c r="G431">
        <v>1742.65</v>
      </c>
      <c r="H431">
        <v>326.2</v>
      </c>
      <c r="I431">
        <v>0</v>
      </c>
      <c r="J431">
        <v>0</v>
      </c>
      <c r="K431">
        <v>0</v>
      </c>
      <c r="L431">
        <v>0</v>
      </c>
      <c r="M431">
        <v>2422.5500000000002</v>
      </c>
      <c r="N431" s="66">
        <f t="shared" si="17"/>
        <v>0.14600317846896863</v>
      </c>
    </row>
    <row r="432" spans="1:14" x14ac:dyDescent="0.2">
      <c r="A432" s="71" t="s">
        <v>575</v>
      </c>
      <c r="B432" t="s">
        <v>155</v>
      </c>
      <c r="C432" t="s">
        <v>437</v>
      </c>
      <c r="D432">
        <v>190</v>
      </c>
      <c r="E432" t="s">
        <v>486</v>
      </c>
      <c r="F432">
        <v>0</v>
      </c>
      <c r="G432">
        <v>1033.5</v>
      </c>
      <c r="H432">
        <v>141</v>
      </c>
      <c r="I432">
        <v>0</v>
      </c>
      <c r="J432">
        <v>0</v>
      </c>
      <c r="K432">
        <v>0</v>
      </c>
      <c r="L432">
        <v>0</v>
      </c>
      <c r="M432">
        <v>1174.5</v>
      </c>
      <c r="N432" s="66">
        <f t="shared" si="17"/>
        <v>0</v>
      </c>
    </row>
    <row r="433" spans="1:14" x14ac:dyDescent="0.2">
      <c r="A433" s="71" t="s">
        <v>575</v>
      </c>
      <c r="B433" t="s">
        <v>155</v>
      </c>
      <c r="C433" t="s">
        <v>437</v>
      </c>
      <c r="D433">
        <v>194</v>
      </c>
      <c r="E433" t="s">
        <v>574</v>
      </c>
      <c r="F433">
        <v>0</v>
      </c>
      <c r="G433">
        <v>237.6</v>
      </c>
      <c r="H433">
        <v>2.4</v>
      </c>
      <c r="I433">
        <v>0</v>
      </c>
      <c r="J433">
        <v>0</v>
      </c>
      <c r="K433">
        <v>0</v>
      </c>
      <c r="L433">
        <v>0</v>
      </c>
      <c r="M433">
        <v>240</v>
      </c>
      <c r="N433" s="66">
        <f t="shared" si="17"/>
        <v>0</v>
      </c>
    </row>
    <row r="434" spans="1:14" x14ac:dyDescent="0.2">
      <c r="A434" s="71" t="s">
        <v>575</v>
      </c>
      <c r="B434" t="s">
        <v>151</v>
      </c>
      <c r="C434" t="s">
        <v>487</v>
      </c>
      <c r="D434">
        <v>160</v>
      </c>
      <c r="E434" t="s">
        <v>489</v>
      </c>
      <c r="F434">
        <v>27.1</v>
      </c>
      <c r="G434">
        <v>516.04999999999995</v>
      </c>
      <c r="H434">
        <v>279.55</v>
      </c>
      <c r="I434">
        <v>0</v>
      </c>
      <c r="J434">
        <v>0</v>
      </c>
      <c r="K434">
        <v>0</v>
      </c>
      <c r="L434">
        <v>0</v>
      </c>
      <c r="M434">
        <v>822.7</v>
      </c>
      <c r="N434" s="66">
        <f t="shared" si="17"/>
        <v>3.2940318463595478E-2</v>
      </c>
    </row>
    <row r="435" spans="1:14" x14ac:dyDescent="0.2">
      <c r="A435" s="71" t="s">
        <v>575</v>
      </c>
      <c r="B435" t="s">
        <v>151</v>
      </c>
      <c r="C435" t="s">
        <v>487</v>
      </c>
      <c r="D435">
        <v>161</v>
      </c>
      <c r="E435" t="s">
        <v>465</v>
      </c>
      <c r="F435">
        <v>37.35</v>
      </c>
      <c r="G435">
        <v>424.2</v>
      </c>
      <c r="H435">
        <v>28.65</v>
      </c>
      <c r="I435">
        <v>0</v>
      </c>
      <c r="J435">
        <v>0</v>
      </c>
      <c r="K435">
        <v>0</v>
      </c>
      <c r="L435">
        <v>0</v>
      </c>
      <c r="M435">
        <v>490.2</v>
      </c>
      <c r="N435" s="66">
        <f t="shared" si="17"/>
        <v>7.6193390452876375E-2</v>
      </c>
    </row>
    <row r="436" spans="1:14" x14ac:dyDescent="0.2">
      <c r="A436" s="71" t="s">
        <v>575</v>
      </c>
      <c r="B436" t="s">
        <v>151</v>
      </c>
      <c r="C436" t="s">
        <v>487</v>
      </c>
      <c r="D436">
        <v>163</v>
      </c>
      <c r="E436" t="s">
        <v>492</v>
      </c>
      <c r="F436">
        <v>43.74</v>
      </c>
      <c r="G436">
        <v>718.43</v>
      </c>
      <c r="H436">
        <v>210.4</v>
      </c>
      <c r="I436">
        <v>0</v>
      </c>
      <c r="J436">
        <v>0</v>
      </c>
      <c r="K436">
        <v>0</v>
      </c>
      <c r="L436">
        <v>0</v>
      </c>
      <c r="M436">
        <v>972.57</v>
      </c>
      <c r="N436" s="66">
        <f t="shared" si="17"/>
        <v>4.4973626577007313E-2</v>
      </c>
    </row>
    <row r="437" spans="1:14" x14ac:dyDescent="0.2">
      <c r="A437" s="71" t="s">
        <v>575</v>
      </c>
      <c r="B437" t="s">
        <v>151</v>
      </c>
      <c r="C437" t="s">
        <v>487</v>
      </c>
      <c r="D437">
        <v>142</v>
      </c>
      <c r="E437" t="s">
        <v>467</v>
      </c>
      <c r="F437">
        <v>48.45</v>
      </c>
      <c r="G437">
        <v>807.6</v>
      </c>
      <c r="H437">
        <v>31.2</v>
      </c>
      <c r="I437">
        <v>0</v>
      </c>
      <c r="J437">
        <v>0</v>
      </c>
      <c r="K437">
        <v>0</v>
      </c>
      <c r="L437">
        <v>0</v>
      </c>
      <c r="M437">
        <v>887.25</v>
      </c>
      <c r="N437" s="66">
        <f t="shared" si="17"/>
        <v>5.4606931530008458E-2</v>
      </c>
    </row>
    <row r="438" spans="1:14" x14ac:dyDescent="0.2">
      <c r="A438" s="71" t="s">
        <v>575</v>
      </c>
      <c r="B438" t="s">
        <v>151</v>
      </c>
      <c r="C438" t="s">
        <v>487</v>
      </c>
      <c r="D438">
        <v>169</v>
      </c>
      <c r="E438" t="s">
        <v>471</v>
      </c>
      <c r="F438">
        <v>36.700000000000003</v>
      </c>
      <c r="G438">
        <v>907.7</v>
      </c>
      <c r="H438">
        <v>37.299999999999997</v>
      </c>
      <c r="I438">
        <v>0</v>
      </c>
      <c r="J438">
        <v>0</v>
      </c>
      <c r="K438">
        <v>0</v>
      </c>
      <c r="L438">
        <v>0</v>
      </c>
      <c r="M438">
        <v>981.7</v>
      </c>
      <c r="N438" s="66">
        <f t="shared" si="17"/>
        <v>3.7384129571152086E-2</v>
      </c>
    </row>
    <row r="439" spans="1:14" x14ac:dyDescent="0.2">
      <c r="A439" s="71" t="s">
        <v>575</v>
      </c>
      <c r="B439" t="s">
        <v>152</v>
      </c>
      <c r="C439" t="s">
        <v>435</v>
      </c>
      <c r="D439">
        <v>189</v>
      </c>
      <c r="E439" t="s">
        <v>559</v>
      </c>
      <c r="F439">
        <v>0</v>
      </c>
      <c r="G439">
        <v>319.5</v>
      </c>
      <c r="H439">
        <v>0</v>
      </c>
      <c r="I439">
        <v>0</v>
      </c>
      <c r="J439">
        <v>0</v>
      </c>
      <c r="K439">
        <v>0</v>
      </c>
      <c r="L439">
        <v>0</v>
      </c>
      <c r="M439">
        <v>319.5</v>
      </c>
      <c r="N439" s="66">
        <f t="shared" si="17"/>
        <v>0</v>
      </c>
    </row>
    <row r="440" spans="1:14" x14ac:dyDescent="0.2">
      <c r="A440" s="71" t="s">
        <v>575</v>
      </c>
      <c r="B440" t="s">
        <v>152</v>
      </c>
      <c r="C440" t="s">
        <v>435</v>
      </c>
      <c r="D440">
        <v>156</v>
      </c>
      <c r="E440" t="s">
        <v>469</v>
      </c>
      <c r="F440">
        <v>277.93</v>
      </c>
      <c r="G440">
        <v>1790.91</v>
      </c>
      <c r="H440">
        <v>252</v>
      </c>
      <c r="I440">
        <v>0</v>
      </c>
      <c r="J440">
        <v>0</v>
      </c>
      <c r="K440">
        <v>0</v>
      </c>
      <c r="L440">
        <v>2.66</v>
      </c>
      <c r="M440">
        <v>2329.5</v>
      </c>
      <c r="N440" s="66">
        <f t="shared" si="17"/>
        <v>0.11930886456321099</v>
      </c>
    </row>
    <row r="441" spans="1:14" x14ac:dyDescent="0.2">
      <c r="A441" s="71" t="s">
        <v>575</v>
      </c>
      <c r="B441" t="s">
        <v>159</v>
      </c>
      <c r="C441" t="s">
        <v>496</v>
      </c>
      <c r="D441">
        <v>158</v>
      </c>
      <c r="E441" t="s">
        <v>463</v>
      </c>
      <c r="F441">
        <v>122.1</v>
      </c>
      <c r="G441">
        <v>847.4</v>
      </c>
      <c r="H441">
        <v>228.9</v>
      </c>
      <c r="I441">
        <v>0</v>
      </c>
      <c r="J441">
        <v>0</v>
      </c>
      <c r="K441">
        <v>0</v>
      </c>
      <c r="L441">
        <v>0</v>
      </c>
      <c r="M441">
        <v>1198.4000000000001</v>
      </c>
      <c r="N441" s="66">
        <f t="shared" si="17"/>
        <v>0.10188584779706274</v>
      </c>
    </row>
    <row r="442" spans="1:14" x14ac:dyDescent="0.2">
      <c r="A442" s="71" t="s">
        <v>575</v>
      </c>
      <c r="B442" t="s">
        <v>159</v>
      </c>
      <c r="C442" t="s">
        <v>496</v>
      </c>
      <c r="D442">
        <v>146</v>
      </c>
      <c r="E442" t="s">
        <v>499</v>
      </c>
      <c r="F442">
        <v>16.8</v>
      </c>
      <c r="G442">
        <v>283</v>
      </c>
      <c r="H442">
        <v>18</v>
      </c>
      <c r="I442">
        <v>0</v>
      </c>
      <c r="J442">
        <v>0</v>
      </c>
      <c r="K442">
        <v>0</v>
      </c>
      <c r="L442">
        <v>0</v>
      </c>
      <c r="M442">
        <v>317.8</v>
      </c>
      <c r="N442" s="66">
        <f t="shared" si="17"/>
        <v>5.2863436123348019E-2</v>
      </c>
    </row>
    <row r="443" spans="1:14" x14ac:dyDescent="0.2">
      <c r="A443" s="71" t="s">
        <v>575</v>
      </c>
      <c r="B443" t="s">
        <v>160</v>
      </c>
      <c r="C443" t="s">
        <v>432</v>
      </c>
      <c r="D443">
        <v>144</v>
      </c>
      <c r="E443" t="s">
        <v>501</v>
      </c>
      <c r="F443">
        <v>176.36</v>
      </c>
      <c r="G443">
        <v>1655.14</v>
      </c>
      <c r="H443">
        <v>54</v>
      </c>
      <c r="I443">
        <v>0</v>
      </c>
      <c r="J443">
        <v>0</v>
      </c>
      <c r="K443">
        <v>0</v>
      </c>
      <c r="L443">
        <v>0</v>
      </c>
      <c r="M443">
        <v>1885.5</v>
      </c>
      <c r="N443" s="66">
        <f t="shared" si="17"/>
        <v>9.3534871386900031E-2</v>
      </c>
    </row>
    <row r="444" spans="1:14" x14ac:dyDescent="0.2">
      <c r="A444" s="71" t="s">
        <v>575</v>
      </c>
      <c r="B444" t="s">
        <v>160</v>
      </c>
      <c r="C444" t="s">
        <v>432</v>
      </c>
      <c r="D444">
        <v>145</v>
      </c>
      <c r="E444" t="s">
        <v>503</v>
      </c>
      <c r="F444">
        <v>6.75</v>
      </c>
      <c r="G444">
        <v>533.25</v>
      </c>
      <c r="H444">
        <v>12</v>
      </c>
      <c r="I444">
        <v>0</v>
      </c>
      <c r="J444">
        <v>0</v>
      </c>
      <c r="K444">
        <v>0</v>
      </c>
      <c r="L444">
        <v>0</v>
      </c>
      <c r="M444">
        <v>552</v>
      </c>
      <c r="N444" s="66">
        <f t="shared" si="17"/>
        <v>1.2228260869565218E-2</v>
      </c>
    </row>
    <row r="445" spans="1:14" x14ac:dyDescent="0.2">
      <c r="A445" s="71" t="s">
        <v>575</v>
      </c>
      <c r="B445" t="s">
        <v>160</v>
      </c>
      <c r="C445" t="s">
        <v>432</v>
      </c>
      <c r="D445">
        <v>185</v>
      </c>
      <c r="E445" t="s">
        <v>546</v>
      </c>
      <c r="F445">
        <v>0</v>
      </c>
      <c r="G445">
        <v>564</v>
      </c>
      <c r="H445">
        <v>12</v>
      </c>
      <c r="I445">
        <v>0</v>
      </c>
      <c r="J445">
        <v>0</v>
      </c>
      <c r="K445">
        <v>0</v>
      </c>
      <c r="L445">
        <v>0</v>
      </c>
      <c r="M445">
        <v>576</v>
      </c>
      <c r="N445" s="66">
        <f t="shared" si="17"/>
        <v>0</v>
      </c>
    </row>
    <row r="446" spans="1:14" x14ac:dyDescent="0.2">
      <c r="A446" s="71" t="s">
        <v>575</v>
      </c>
      <c r="B446" t="s">
        <v>156</v>
      </c>
      <c r="C446" t="s">
        <v>504</v>
      </c>
      <c r="D446">
        <v>153</v>
      </c>
      <c r="E446" t="s">
        <v>506</v>
      </c>
      <c r="F446">
        <v>19.12</v>
      </c>
      <c r="G446">
        <v>331.13</v>
      </c>
      <c r="H446">
        <v>4.5</v>
      </c>
      <c r="I446">
        <v>0</v>
      </c>
      <c r="J446">
        <v>0</v>
      </c>
      <c r="K446">
        <v>0</v>
      </c>
      <c r="L446">
        <v>0</v>
      </c>
      <c r="M446">
        <v>356.25</v>
      </c>
      <c r="N446" s="66">
        <f t="shared" si="17"/>
        <v>5.3670175438596493E-2</v>
      </c>
    </row>
    <row r="447" spans="1:14" x14ac:dyDescent="0.2">
      <c r="A447" s="71" t="s">
        <v>575</v>
      </c>
      <c r="B447" t="s">
        <v>150</v>
      </c>
      <c r="C447" t="s">
        <v>507</v>
      </c>
      <c r="D447">
        <v>138</v>
      </c>
      <c r="E447" t="s">
        <v>509</v>
      </c>
      <c r="F447">
        <v>21</v>
      </c>
      <c r="G447">
        <v>498.8</v>
      </c>
      <c r="H447">
        <v>40.5</v>
      </c>
      <c r="I447">
        <v>0</v>
      </c>
      <c r="J447">
        <v>0</v>
      </c>
      <c r="K447">
        <v>0</v>
      </c>
      <c r="L447">
        <v>0</v>
      </c>
      <c r="M447">
        <v>560.29999999999995</v>
      </c>
      <c r="N447" s="66">
        <f t="shared" si="17"/>
        <v>3.7479921470640734E-2</v>
      </c>
    </row>
    <row r="448" spans="1:14" x14ac:dyDescent="0.2">
      <c r="A448" s="71" t="s">
        <v>575</v>
      </c>
      <c r="B448" s="71" t="s">
        <v>157</v>
      </c>
      <c r="C448" s="71" t="s">
        <v>510</v>
      </c>
      <c r="D448" s="71" t="s">
        <v>524</v>
      </c>
      <c r="E448" s="71" t="s">
        <v>525</v>
      </c>
      <c r="F448" s="72">
        <v>28.52</v>
      </c>
      <c r="G448" s="72">
        <v>432.08</v>
      </c>
      <c r="H448" s="72">
        <v>0</v>
      </c>
      <c r="I448" s="72">
        <v>0</v>
      </c>
      <c r="J448" s="72">
        <v>0</v>
      </c>
      <c r="K448" s="72">
        <v>0</v>
      </c>
      <c r="L448" s="72">
        <v>0</v>
      </c>
      <c r="M448" s="72">
        <v>460.6</v>
      </c>
      <c r="N448" s="66">
        <f t="shared" si="17"/>
        <v>6.1919235779418144E-2</v>
      </c>
    </row>
    <row r="449" spans="1:14" x14ac:dyDescent="0.2">
      <c r="A449" s="71" t="s">
        <v>575</v>
      </c>
      <c r="B449" s="71" t="s">
        <v>157</v>
      </c>
      <c r="C449" s="71" t="s">
        <v>510</v>
      </c>
      <c r="D449" s="71" t="s">
        <v>576</v>
      </c>
      <c r="E449" s="71" t="s">
        <v>577</v>
      </c>
      <c r="F449" s="72">
        <v>0</v>
      </c>
      <c r="G449" s="72">
        <v>60</v>
      </c>
      <c r="H449" s="72">
        <v>0</v>
      </c>
      <c r="I449" s="72">
        <v>0</v>
      </c>
      <c r="J449" s="72">
        <v>0</v>
      </c>
      <c r="K449" s="72">
        <v>0</v>
      </c>
      <c r="L449" s="72">
        <v>0</v>
      </c>
      <c r="M449" s="72">
        <v>60</v>
      </c>
      <c r="N449" s="66">
        <f t="shared" si="17"/>
        <v>0</v>
      </c>
    </row>
    <row r="450" spans="1:14" x14ac:dyDescent="0.2">
      <c r="A450" s="71" t="s">
        <v>575</v>
      </c>
      <c r="B450" s="71" t="s">
        <v>157</v>
      </c>
      <c r="C450" s="71" t="s">
        <v>510</v>
      </c>
      <c r="D450" s="71" t="s">
        <v>517</v>
      </c>
      <c r="E450" s="71" t="s">
        <v>518</v>
      </c>
      <c r="F450" s="72">
        <v>50.6</v>
      </c>
      <c r="G450" s="72">
        <v>374.7</v>
      </c>
      <c r="H450" s="72">
        <v>13.5</v>
      </c>
      <c r="I450" s="72">
        <v>0</v>
      </c>
      <c r="J450" s="72">
        <v>0</v>
      </c>
      <c r="K450" s="72">
        <v>0</v>
      </c>
      <c r="L450" s="72">
        <v>0</v>
      </c>
      <c r="M450" s="72">
        <v>439.7</v>
      </c>
      <c r="N450" s="66">
        <f t="shared" si="17"/>
        <v>0.11507846258812827</v>
      </c>
    </row>
    <row r="451" spans="1:14" x14ac:dyDescent="0.2">
      <c r="A451" s="71" t="s">
        <v>575</v>
      </c>
      <c r="B451" s="71" t="s">
        <v>157</v>
      </c>
      <c r="C451" s="71" t="s">
        <v>510</v>
      </c>
      <c r="D451" s="71" t="s">
        <v>511</v>
      </c>
      <c r="E451" s="71" t="s">
        <v>512</v>
      </c>
      <c r="F451" s="72">
        <v>92.6</v>
      </c>
      <c r="G451" s="72">
        <v>377</v>
      </c>
      <c r="H451" s="72">
        <v>0</v>
      </c>
      <c r="I451" s="72">
        <v>0</v>
      </c>
      <c r="J451" s="72">
        <v>0</v>
      </c>
      <c r="K451" s="72">
        <v>0</v>
      </c>
      <c r="L451" s="72">
        <v>0</v>
      </c>
      <c r="M451" s="72">
        <v>469.6</v>
      </c>
      <c r="N451" s="66">
        <f t="shared" si="17"/>
        <v>0.19718909710391821</v>
      </c>
    </row>
    <row r="452" spans="1:14" x14ac:dyDescent="0.2">
      <c r="A452" s="71" t="s">
        <v>575</v>
      </c>
      <c r="B452" s="71" t="s">
        <v>157</v>
      </c>
      <c r="C452" s="71" t="s">
        <v>510</v>
      </c>
      <c r="D452" s="71" t="s">
        <v>513</v>
      </c>
      <c r="E452" s="71" t="s">
        <v>514</v>
      </c>
      <c r="F452" s="72">
        <v>211.35</v>
      </c>
      <c r="G452" s="72">
        <v>1180.95</v>
      </c>
      <c r="H452" s="72">
        <v>289.8</v>
      </c>
      <c r="I452" s="72">
        <v>0</v>
      </c>
      <c r="J452" s="72">
        <v>0</v>
      </c>
      <c r="K452" s="72">
        <v>0</v>
      </c>
      <c r="L452" s="72">
        <v>0</v>
      </c>
      <c r="M452" s="72">
        <v>1682.1</v>
      </c>
      <c r="N452" s="66">
        <f t="shared" si="17"/>
        <v>0.12564651328696272</v>
      </c>
    </row>
    <row r="453" spans="1:14" x14ac:dyDescent="0.2">
      <c r="A453" s="71" t="s">
        <v>575</v>
      </c>
      <c r="B453" s="71" t="s">
        <v>157</v>
      </c>
      <c r="C453" s="71" t="s">
        <v>510</v>
      </c>
      <c r="D453" s="71" t="s">
        <v>555</v>
      </c>
      <c r="E453" s="71" t="s">
        <v>473</v>
      </c>
      <c r="F453" s="72">
        <v>35.5</v>
      </c>
      <c r="G453" s="72">
        <v>466.12</v>
      </c>
      <c r="H453" s="72">
        <v>0</v>
      </c>
      <c r="I453" s="72">
        <v>0</v>
      </c>
      <c r="J453" s="72">
        <v>0</v>
      </c>
      <c r="K453" s="72">
        <v>0</v>
      </c>
      <c r="L453" s="72">
        <v>0</v>
      </c>
      <c r="M453" s="72">
        <v>501.62</v>
      </c>
      <c r="N453" s="66">
        <f t="shared" si="17"/>
        <v>7.0770702922531001E-2</v>
      </c>
    </row>
    <row r="454" spans="1:14" x14ac:dyDescent="0.2">
      <c r="A454" s="71" t="s">
        <v>575</v>
      </c>
      <c r="B454" s="71" t="s">
        <v>157</v>
      </c>
      <c r="C454" s="71" t="s">
        <v>510</v>
      </c>
      <c r="D454" s="71" t="s">
        <v>515</v>
      </c>
      <c r="E454" s="71" t="s">
        <v>473</v>
      </c>
      <c r="F454" s="72">
        <v>0</v>
      </c>
      <c r="G454" s="72">
        <v>15</v>
      </c>
      <c r="H454" s="72">
        <v>0</v>
      </c>
      <c r="I454" s="72">
        <v>0</v>
      </c>
      <c r="J454" s="72">
        <v>0</v>
      </c>
      <c r="K454" s="72">
        <v>0</v>
      </c>
      <c r="L454" s="72">
        <v>0</v>
      </c>
      <c r="M454" s="72">
        <v>15</v>
      </c>
      <c r="N454" s="66">
        <f t="shared" si="17"/>
        <v>0</v>
      </c>
    </row>
    <row r="455" spans="1:14" x14ac:dyDescent="0.2">
      <c r="A455" s="71" t="s">
        <v>575</v>
      </c>
      <c r="B455" s="71" t="s">
        <v>161</v>
      </c>
      <c r="C455" s="71" t="s">
        <v>534</v>
      </c>
      <c r="D455" s="71" t="s">
        <v>542</v>
      </c>
      <c r="E455" s="71" t="s">
        <v>543</v>
      </c>
      <c r="F455" s="72">
        <v>45</v>
      </c>
      <c r="G455" s="72">
        <v>0</v>
      </c>
      <c r="H455" s="72">
        <v>0</v>
      </c>
      <c r="I455" s="72">
        <v>72</v>
      </c>
      <c r="J455" s="72">
        <v>18</v>
      </c>
      <c r="K455" s="72">
        <v>72</v>
      </c>
      <c r="L455" s="72">
        <v>0</v>
      </c>
      <c r="M455" s="72">
        <v>207</v>
      </c>
      <c r="N455" s="66">
        <f t="shared" si="17"/>
        <v>0.21739130434782608</v>
      </c>
    </row>
    <row r="456" spans="1:14" x14ac:dyDescent="0.2">
      <c r="A456" s="71" t="s">
        <v>575</v>
      </c>
      <c r="B456" s="71" t="s">
        <v>161</v>
      </c>
      <c r="C456" s="71" t="s">
        <v>534</v>
      </c>
      <c r="D456" s="71" t="s">
        <v>535</v>
      </c>
      <c r="E456" s="71" t="s">
        <v>536</v>
      </c>
      <c r="F456" s="72">
        <v>0</v>
      </c>
      <c r="G456" s="72">
        <v>130.5</v>
      </c>
      <c r="H456" s="72">
        <v>0</v>
      </c>
      <c r="I456" s="72">
        <v>0</v>
      </c>
      <c r="J456" s="72">
        <v>0</v>
      </c>
      <c r="K456" s="72">
        <v>0</v>
      </c>
      <c r="L456" s="72">
        <v>0</v>
      </c>
      <c r="M456" s="72">
        <v>130.5</v>
      </c>
      <c r="N456" s="66">
        <f t="shared" si="17"/>
        <v>0</v>
      </c>
    </row>
    <row r="457" spans="1:14" x14ac:dyDescent="0.2">
      <c r="A457" t="s">
        <v>438</v>
      </c>
      <c r="B457">
        <f>COUNTA(B413:B456)</f>
        <v>44</v>
      </c>
      <c r="F457">
        <f t="shared" ref="F457:M457" si="18">SUM(F413:F456)</f>
        <v>2115.6999999999998</v>
      </c>
      <c r="G457">
        <f t="shared" si="18"/>
        <v>22760.540000000005</v>
      </c>
      <c r="H457">
        <f t="shared" si="18"/>
        <v>2497.6000000000004</v>
      </c>
      <c r="I457">
        <f t="shared" si="18"/>
        <v>105</v>
      </c>
      <c r="J457">
        <f t="shared" si="18"/>
        <v>18</v>
      </c>
      <c r="K457">
        <f t="shared" si="18"/>
        <v>115.5</v>
      </c>
      <c r="L457">
        <f t="shared" si="18"/>
        <v>3.8600000000000003</v>
      </c>
      <c r="M457">
        <f t="shared" si="18"/>
        <v>27624.6</v>
      </c>
      <c r="N457" s="66">
        <f t="shared" si="17"/>
        <v>7.6587534299139171E-2</v>
      </c>
    </row>
    <row r="458" spans="1:14" x14ac:dyDescent="0.2">
      <c r="N458" s="66"/>
    </row>
    <row r="459" spans="1:14" x14ac:dyDescent="0.2">
      <c r="A459">
        <v>2021</v>
      </c>
      <c r="B459" t="s">
        <v>153</v>
      </c>
      <c r="C459" t="s">
        <v>449</v>
      </c>
      <c r="D459">
        <v>150</v>
      </c>
      <c r="E459" t="s">
        <v>451</v>
      </c>
      <c r="F459">
        <v>44.15</v>
      </c>
      <c r="G459">
        <v>422.3</v>
      </c>
      <c r="H459">
        <v>210.25</v>
      </c>
      <c r="I459">
        <v>0</v>
      </c>
      <c r="J459">
        <v>0</v>
      </c>
      <c r="K459">
        <v>0</v>
      </c>
      <c r="L459">
        <v>0</v>
      </c>
      <c r="M459">
        <v>676.7</v>
      </c>
      <c r="N459" s="66">
        <f>F459/M459</f>
        <v>6.5243091473326437E-2</v>
      </c>
    </row>
    <row r="460" spans="1:14" x14ac:dyDescent="0.2">
      <c r="A460">
        <v>2021</v>
      </c>
      <c r="B460" t="s">
        <v>153</v>
      </c>
      <c r="C460" t="s">
        <v>449</v>
      </c>
      <c r="D460">
        <v>151</v>
      </c>
      <c r="E460" t="s">
        <v>453</v>
      </c>
      <c r="F460">
        <v>34.65</v>
      </c>
      <c r="G460">
        <v>451.01</v>
      </c>
      <c r="H460">
        <v>12</v>
      </c>
      <c r="I460">
        <v>0</v>
      </c>
      <c r="J460">
        <v>0</v>
      </c>
      <c r="K460">
        <v>0</v>
      </c>
      <c r="L460">
        <v>0</v>
      </c>
      <c r="M460">
        <v>497.66</v>
      </c>
      <c r="N460" s="66">
        <f t="shared" ref="N460:N517" si="19">F460/M460</f>
        <v>6.9625848973194543E-2</v>
      </c>
    </row>
    <row r="461" spans="1:14" x14ac:dyDescent="0.2">
      <c r="A461">
        <v>2021</v>
      </c>
      <c r="B461" t="s">
        <v>153</v>
      </c>
      <c r="C461" t="s">
        <v>449</v>
      </c>
      <c r="D461">
        <v>148</v>
      </c>
      <c r="E461" t="s">
        <v>455</v>
      </c>
      <c r="F461">
        <v>47.89</v>
      </c>
      <c r="G461">
        <v>649.32000000000005</v>
      </c>
      <c r="H461">
        <v>12</v>
      </c>
      <c r="I461">
        <v>0</v>
      </c>
      <c r="J461">
        <v>0</v>
      </c>
      <c r="K461">
        <v>0</v>
      </c>
      <c r="L461">
        <v>0</v>
      </c>
      <c r="M461">
        <v>709.21</v>
      </c>
      <c r="N461" s="66">
        <f t="shared" si="19"/>
        <v>6.752583860915666E-2</v>
      </c>
    </row>
    <row r="462" spans="1:14" x14ac:dyDescent="0.2">
      <c r="A462">
        <v>2021</v>
      </c>
      <c r="B462" t="s">
        <v>153</v>
      </c>
      <c r="C462" t="s">
        <v>449</v>
      </c>
      <c r="D462">
        <v>149</v>
      </c>
      <c r="E462" t="s">
        <v>457</v>
      </c>
      <c r="F462">
        <v>20.67</v>
      </c>
      <c r="G462">
        <v>287.56</v>
      </c>
      <c r="H462">
        <v>6</v>
      </c>
      <c r="I462">
        <v>0</v>
      </c>
      <c r="J462">
        <v>0</v>
      </c>
      <c r="K462">
        <v>0</v>
      </c>
      <c r="L462">
        <v>0</v>
      </c>
      <c r="M462">
        <v>314.23</v>
      </c>
      <c r="N462" s="66">
        <f t="shared" si="19"/>
        <v>6.5779842790312834E-2</v>
      </c>
    </row>
    <row r="463" spans="1:14" ht="15" x14ac:dyDescent="0.25">
      <c r="A463" s="76"/>
      <c r="B463" s="76"/>
      <c r="C463" s="76"/>
      <c r="D463" s="76"/>
      <c r="E463" s="76" t="s">
        <v>438</v>
      </c>
      <c r="F463" s="76">
        <f>SUM(F459:F462)</f>
        <v>147.36000000000001</v>
      </c>
      <c r="G463" s="76">
        <f t="shared" ref="G463:M463" si="20">SUM(G459:G462)</f>
        <v>1810.19</v>
      </c>
      <c r="H463" s="76">
        <f t="shared" si="20"/>
        <v>240.25</v>
      </c>
      <c r="I463" s="76">
        <f t="shared" si="20"/>
        <v>0</v>
      </c>
      <c r="J463" s="76">
        <f t="shared" si="20"/>
        <v>0</v>
      </c>
      <c r="K463" s="76">
        <f t="shared" si="20"/>
        <v>0</v>
      </c>
      <c r="L463" s="76">
        <f t="shared" si="20"/>
        <v>0</v>
      </c>
      <c r="M463" s="76">
        <f t="shared" si="20"/>
        <v>2197.8000000000002</v>
      </c>
      <c r="N463" s="77">
        <f t="shared" si="19"/>
        <v>6.7048867048867047E-2</v>
      </c>
    </row>
    <row r="464" spans="1:14" x14ac:dyDescent="0.2">
      <c r="A464">
        <v>2021</v>
      </c>
      <c r="B464" t="s">
        <v>154</v>
      </c>
      <c r="C464" t="s">
        <v>426</v>
      </c>
      <c r="D464">
        <v>173</v>
      </c>
      <c r="E464" t="s">
        <v>459</v>
      </c>
      <c r="F464">
        <v>0</v>
      </c>
      <c r="G464">
        <v>581.35</v>
      </c>
      <c r="H464">
        <v>14.4</v>
      </c>
      <c r="I464">
        <v>0</v>
      </c>
      <c r="J464">
        <v>0</v>
      </c>
      <c r="K464">
        <v>0</v>
      </c>
      <c r="L464">
        <v>0</v>
      </c>
      <c r="M464">
        <v>595.75</v>
      </c>
      <c r="N464" s="66">
        <f t="shared" si="19"/>
        <v>0</v>
      </c>
    </row>
    <row r="465" spans="1:14" x14ac:dyDescent="0.2">
      <c r="A465">
        <v>2021</v>
      </c>
      <c r="B465" t="s">
        <v>154</v>
      </c>
      <c r="C465" t="s">
        <v>426</v>
      </c>
      <c r="D465">
        <v>168</v>
      </c>
      <c r="E465" t="s">
        <v>461</v>
      </c>
      <c r="F465">
        <v>0</v>
      </c>
      <c r="G465">
        <v>419.3</v>
      </c>
      <c r="H465">
        <v>7.8</v>
      </c>
      <c r="I465">
        <v>0</v>
      </c>
      <c r="J465">
        <v>0</v>
      </c>
      <c r="K465">
        <v>0</v>
      </c>
      <c r="L465">
        <v>0</v>
      </c>
      <c r="M465">
        <v>427.1</v>
      </c>
      <c r="N465" s="66">
        <f t="shared" si="19"/>
        <v>0</v>
      </c>
    </row>
    <row r="466" spans="1:14" ht="15" x14ac:dyDescent="0.25">
      <c r="A466" s="76"/>
      <c r="B466" s="76"/>
      <c r="C466" s="76"/>
      <c r="D466" s="76"/>
      <c r="E466" s="76" t="s">
        <v>438</v>
      </c>
      <c r="F466" s="76">
        <f>SUM(F464:F465)</f>
        <v>0</v>
      </c>
      <c r="G466" s="76">
        <f t="shared" ref="G466:M466" si="21">SUM(G464:G465)</f>
        <v>1000.6500000000001</v>
      </c>
      <c r="H466" s="76">
        <f t="shared" si="21"/>
        <v>22.2</v>
      </c>
      <c r="I466" s="76">
        <f t="shared" si="21"/>
        <v>0</v>
      </c>
      <c r="J466" s="76">
        <f t="shared" si="21"/>
        <v>0</v>
      </c>
      <c r="K466" s="76">
        <f t="shared" si="21"/>
        <v>0</v>
      </c>
      <c r="L466" s="76">
        <f t="shared" si="21"/>
        <v>0</v>
      </c>
      <c r="M466" s="76">
        <f t="shared" si="21"/>
        <v>1022.85</v>
      </c>
      <c r="N466" s="77">
        <f t="shared" si="19"/>
        <v>0</v>
      </c>
    </row>
    <row r="467" spans="1:14" x14ac:dyDescent="0.2">
      <c r="A467">
        <v>2021</v>
      </c>
      <c r="B467" t="s">
        <v>147</v>
      </c>
      <c r="C467" t="s">
        <v>431</v>
      </c>
      <c r="D467">
        <v>159</v>
      </c>
      <c r="E467" t="s">
        <v>463</v>
      </c>
      <c r="F467">
        <v>76.8</v>
      </c>
      <c r="G467">
        <v>338.2</v>
      </c>
      <c r="H467">
        <v>41</v>
      </c>
      <c r="I467">
        <v>0</v>
      </c>
      <c r="J467">
        <v>0</v>
      </c>
      <c r="K467">
        <v>0</v>
      </c>
      <c r="L467">
        <v>0</v>
      </c>
      <c r="M467">
        <v>456</v>
      </c>
      <c r="N467" s="66">
        <f t="shared" si="19"/>
        <v>0.16842105263157894</v>
      </c>
    </row>
    <row r="468" spans="1:14" x14ac:dyDescent="0.2">
      <c r="A468">
        <v>2021</v>
      </c>
      <c r="B468" t="s">
        <v>147</v>
      </c>
      <c r="C468" t="s">
        <v>431</v>
      </c>
      <c r="D468">
        <v>162</v>
      </c>
      <c r="E468" t="s">
        <v>465</v>
      </c>
      <c r="F468">
        <v>14.5</v>
      </c>
      <c r="G468">
        <v>276.85000000000002</v>
      </c>
      <c r="H468">
        <v>4.5</v>
      </c>
      <c r="I468">
        <v>6</v>
      </c>
      <c r="J468">
        <v>0</v>
      </c>
      <c r="K468">
        <v>6</v>
      </c>
      <c r="L468">
        <v>0</v>
      </c>
      <c r="M468">
        <v>307.85000000000002</v>
      </c>
      <c r="N468" s="66">
        <f t="shared" si="19"/>
        <v>4.7100860808835465E-2</v>
      </c>
    </row>
    <row r="469" spans="1:14" x14ac:dyDescent="0.2">
      <c r="A469">
        <v>2021</v>
      </c>
      <c r="B469" t="s">
        <v>147</v>
      </c>
      <c r="C469" t="s">
        <v>431</v>
      </c>
      <c r="D469">
        <v>143</v>
      </c>
      <c r="E469" t="s">
        <v>467</v>
      </c>
      <c r="F469">
        <v>0</v>
      </c>
      <c r="G469">
        <v>479.4</v>
      </c>
      <c r="H469">
        <v>10.5</v>
      </c>
      <c r="I469">
        <v>0</v>
      </c>
      <c r="J469">
        <v>0</v>
      </c>
      <c r="K469">
        <v>0</v>
      </c>
      <c r="L469">
        <v>0</v>
      </c>
      <c r="M469">
        <v>489.9</v>
      </c>
      <c r="N469" s="66">
        <f t="shared" si="19"/>
        <v>0</v>
      </c>
    </row>
    <row r="470" spans="1:14" x14ac:dyDescent="0.2">
      <c r="A470">
        <v>2021</v>
      </c>
      <c r="B470" t="s">
        <v>147</v>
      </c>
      <c r="C470" t="s">
        <v>431</v>
      </c>
      <c r="D470">
        <v>157</v>
      </c>
      <c r="E470" t="s">
        <v>469</v>
      </c>
      <c r="F470">
        <v>24</v>
      </c>
      <c r="G470">
        <v>355.5</v>
      </c>
      <c r="H470">
        <v>58.5</v>
      </c>
      <c r="I470">
        <v>0</v>
      </c>
      <c r="J470">
        <v>0</v>
      </c>
      <c r="K470">
        <v>0</v>
      </c>
      <c r="L470">
        <v>0</v>
      </c>
      <c r="M470">
        <v>438</v>
      </c>
      <c r="N470" s="66">
        <f t="shared" si="19"/>
        <v>5.4794520547945202E-2</v>
      </c>
    </row>
    <row r="471" spans="1:14" x14ac:dyDescent="0.2">
      <c r="A471">
        <v>2021</v>
      </c>
      <c r="B471" t="s">
        <v>147</v>
      </c>
      <c r="C471" t="s">
        <v>431</v>
      </c>
      <c r="D471">
        <v>170</v>
      </c>
      <c r="E471" t="s">
        <v>471</v>
      </c>
      <c r="F471">
        <v>40</v>
      </c>
      <c r="G471">
        <v>593.25</v>
      </c>
      <c r="H471">
        <v>21</v>
      </c>
      <c r="I471">
        <v>0</v>
      </c>
      <c r="J471">
        <v>0</v>
      </c>
      <c r="K471">
        <v>0</v>
      </c>
      <c r="L471">
        <v>0</v>
      </c>
      <c r="M471">
        <v>654.25</v>
      </c>
      <c r="N471" s="66">
        <f t="shared" si="19"/>
        <v>6.1138708444784105E-2</v>
      </c>
    </row>
    <row r="472" spans="1:14" x14ac:dyDescent="0.2">
      <c r="A472">
        <v>2021</v>
      </c>
      <c r="B472" t="s">
        <v>147</v>
      </c>
      <c r="C472" t="s">
        <v>431</v>
      </c>
      <c r="D472">
        <v>188</v>
      </c>
      <c r="E472" t="s">
        <v>473</v>
      </c>
      <c r="F472">
        <v>9.9</v>
      </c>
      <c r="G472">
        <v>315.85000000000002</v>
      </c>
      <c r="H472">
        <v>6.75</v>
      </c>
      <c r="I472">
        <v>0</v>
      </c>
      <c r="J472">
        <v>0</v>
      </c>
      <c r="K472">
        <v>0</v>
      </c>
      <c r="L472">
        <v>0</v>
      </c>
      <c r="M472">
        <v>332.5</v>
      </c>
      <c r="N472" s="66">
        <f t="shared" si="19"/>
        <v>2.9774436090225564E-2</v>
      </c>
    </row>
    <row r="473" spans="1:14" ht="15" x14ac:dyDescent="0.25">
      <c r="A473" s="76"/>
      <c r="B473" s="76"/>
      <c r="C473" s="76"/>
      <c r="D473" s="76"/>
      <c r="E473" s="76" t="s">
        <v>438</v>
      </c>
      <c r="F473" s="76">
        <f>SUM(F467:F472)</f>
        <v>165.20000000000002</v>
      </c>
      <c r="G473" s="76">
        <f t="shared" ref="G473:M473" si="22">SUM(G467:G472)</f>
        <v>2359.0499999999997</v>
      </c>
      <c r="H473" s="76">
        <f t="shared" si="22"/>
        <v>142.25</v>
      </c>
      <c r="I473" s="76">
        <f t="shared" si="22"/>
        <v>6</v>
      </c>
      <c r="J473" s="76">
        <f t="shared" si="22"/>
        <v>0</v>
      </c>
      <c r="K473" s="76">
        <f t="shared" si="22"/>
        <v>6</v>
      </c>
      <c r="L473" s="76">
        <f t="shared" si="22"/>
        <v>0</v>
      </c>
      <c r="M473" s="76">
        <f t="shared" si="22"/>
        <v>2678.5</v>
      </c>
      <c r="N473" s="77">
        <f t="shared" si="19"/>
        <v>6.1676311368303163E-2</v>
      </c>
    </row>
    <row r="474" spans="1:14" x14ac:dyDescent="0.2">
      <c r="A474">
        <v>2021</v>
      </c>
      <c r="B474" t="s">
        <v>158</v>
      </c>
      <c r="C474" t="s">
        <v>434</v>
      </c>
      <c r="D474">
        <v>139</v>
      </c>
      <c r="E474" t="s">
        <v>475</v>
      </c>
      <c r="F474">
        <v>49.3</v>
      </c>
      <c r="G474">
        <v>264.3</v>
      </c>
      <c r="H474">
        <v>38.299999999999997</v>
      </c>
      <c r="I474">
        <v>0</v>
      </c>
      <c r="J474">
        <v>0</v>
      </c>
      <c r="K474">
        <v>0</v>
      </c>
      <c r="L474">
        <v>0</v>
      </c>
      <c r="M474">
        <v>351.9</v>
      </c>
      <c r="N474" s="66">
        <f t="shared" si="19"/>
        <v>0.14009661835748793</v>
      </c>
    </row>
    <row r="475" spans="1:14" x14ac:dyDescent="0.2">
      <c r="A475">
        <v>2021</v>
      </c>
      <c r="B475" t="s">
        <v>158</v>
      </c>
      <c r="C475" t="s">
        <v>434</v>
      </c>
      <c r="D475">
        <v>141</v>
      </c>
      <c r="E475" t="s">
        <v>477</v>
      </c>
      <c r="F475">
        <v>59</v>
      </c>
      <c r="G475">
        <v>409.3</v>
      </c>
      <c r="H475">
        <v>27</v>
      </c>
      <c r="I475">
        <v>0</v>
      </c>
      <c r="J475">
        <v>0</v>
      </c>
      <c r="K475">
        <v>0</v>
      </c>
      <c r="L475">
        <v>0</v>
      </c>
      <c r="M475">
        <v>495.3</v>
      </c>
      <c r="N475" s="66">
        <f t="shared" si="19"/>
        <v>0.11911972541893802</v>
      </c>
    </row>
    <row r="476" spans="1:14" x14ac:dyDescent="0.2">
      <c r="A476">
        <v>2021</v>
      </c>
      <c r="B476" t="s">
        <v>158</v>
      </c>
      <c r="C476" t="s">
        <v>434</v>
      </c>
      <c r="D476">
        <v>152</v>
      </c>
      <c r="E476" t="s">
        <v>479</v>
      </c>
      <c r="F476">
        <v>50.45</v>
      </c>
      <c r="G476">
        <v>310.75</v>
      </c>
      <c r="H476">
        <v>8.9</v>
      </c>
      <c r="I476">
        <v>0</v>
      </c>
      <c r="J476">
        <v>0</v>
      </c>
      <c r="K476">
        <v>4.5</v>
      </c>
      <c r="L476">
        <v>0</v>
      </c>
      <c r="M476">
        <v>374.6</v>
      </c>
      <c r="N476" s="66">
        <f t="shared" si="19"/>
        <v>0.13467698878804057</v>
      </c>
    </row>
    <row r="477" spans="1:14" x14ac:dyDescent="0.2">
      <c r="A477">
        <v>2021</v>
      </c>
      <c r="B477" t="s">
        <v>158</v>
      </c>
      <c r="C477" t="s">
        <v>434</v>
      </c>
      <c r="D477">
        <v>186</v>
      </c>
      <c r="E477" t="s">
        <v>554</v>
      </c>
      <c r="F477">
        <v>56.45</v>
      </c>
      <c r="G477">
        <v>239</v>
      </c>
      <c r="H477">
        <v>6.5</v>
      </c>
      <c r="I477">
        <v>0</v>
      </c>
      <c r="J477">
        <v>0</v>
      </c>
      <c r="K477">
        <v>0</v>
      </c>
      <c r="L477">
        <v>0</v>
      </c>
      <c r="M477">
        <v>301.95</v>
      </c>
      <c r="N477" s="66">
        <f t="shared" si="19"/>
        <v>0.18695148203344927</v>
      </c>
    </row>
    <row r="478" spans="1:14" x14ac:dyDescent="0.2">
      <c r="A478">
        <v>2021</v>
      </c>
      <c r="B478" t="s">
        <v>158</v>
      </c>
      <c r="C478" t="s">
        <v>434</v>
      </c>
      <c r="D478">
        <v>140</v>
      </c>
      <c r="E478" t="s">
        <v>481</v>
      </c>
      <c r="F478">
        <v>72.599999999999994</v>
      </c>
      <c r="G478">
        <v>277.10000000000002</v>
      </c>
      <c r="H478">
        <v>88.4</v>
      </c>
      <c r="I478">
        <v>27</v>
      </c>
      <c r="J478">
        <v>0</v>
      </c>
      <c r="K478">
        <v>33</v>
      </c>
      <c r="L478">
        <v>0</v>
      </c>
      <c r="M478">
        <v>498.1</v>
      </c>
      <c r="N478" s="66">
        <f t="shared" si="19"/>
        <v>0.14575386468580603</v>
      </c>
    </row>
    <row r="479" spans="1:14" ht="15" x14ac:dyDescent="0.25">
      <c r="A479" s="76"/>
      <c r="B479" s="76"/>
      <c r="C479" s="76"/>
      <c r="D479" s="76"/>
      <c r="E479" s="76" t="s">
        <v>438</v>
      </c>
      <c r="F479" s="76">
        <f>SUM(F474:F478)</f>
        <v>287.79999999999995</v>
      </c>
      <c r="G479" s="76">
        <f t="shared" ref="G479:M479" si="23">SUM(G474:G478)</f>
        <v>1500.4499999999998</v>
      </c>
      <c r="H479" s="76">
        <f t="shared" si="23"/>
        <v>169.10000000000002</v>
      </c>
      <c r="I479" s="76">
        <f t="shared" si="23"/>
        <v>27</v>
      </c>
      <c r="J479" s="76">
        <f t="shared" si="23"/>
        <v>0</v>
      </c>
      <c r="K479" s="76">
        <f t="shared" si="23"/>
        <v>37.5</v>
      </c>
      <c r="L479" s="76">
        <f t="shared" si="23"/>
        <v>0</v>
      </c>
      <c r="M479" s="76">
        <f t="shared" si="23"/>
        <v>2021.8500000000004</v>
      </c>
      <c r="N479" s="77">
        <f t="shared" si="19"/>
        <v>0.14234488216237601</v>
      </c>
    </row>
    <row r="480" spans="1:14" x14ac:dyDescent="0.2">
      <c r="A480">
        <v>2021</v>
      </c>
      <c r="B480" t="s">
        <v>149</v>
      </c>
      <c r="C480" t="s">
        <v>482</v>
      </c>
      <c r="D480">
        <v>197</v>
      </c>
      <c r="E480" t="s">
        <v>578</v>
      </c>
      <c r="F480">
        <v>0</v>
      </c>
      <c r="G480">
        <v>180</v>
      </c>
      <c r="H480">
        <v>0</v>
      </c>
      <c r="I480">
        <v>0</v>
      </c>
      <c r="J480">
        <v>0</v>
      </c>
      <c r="K480">
        <v>0</v>
      </c>
      <c r="L480">
        <v>0</v>
      </c>
      <c r="M480">
        <v>180</v>
      </c>
      <c r="N480" s="66">
        <f t="shared" si="19"/>
        <v>0</v>
      </c>
    </row>
    <row r="481" spans="1:14" x14ac:dyDescent="0.2">
      <c r="A481">
        <v>2021</v>
      </c>
      <c r="B481" t="s">
        <v>149</v>
      </c>
      <c r="C481" t="s">
        <v>482</v>
      </c>
      <c r="D481">
        <v>178</v>
      </c>
      <c r="E481" t="s">
        <v>529</v>
      </c>
      <c r="F481">
        <v>397.4</v>
      </c>
      <c r="G481">
        <v>1681.15</v>
      </c>
      <c r="H481">
        <v>355.5</v>
      </c>
      <c r="I481">
        <v>0</v>
      </c>
      <c r="J481">
        <v>0</v>
      </c>
      <c r="K481">
        <v>0</v>
      </c>
      <c r="L481">
        <v>0</v>
      </c>
      <c r="M481">
        <v>2434.0500000000002</v>
      </c>
      <c r="N481" s="66">
        <f t="shared" si="19"/>
        <v>0.16326698301185266</v>
      </c>
    </row>
    <row r="482" spans="1:14" ht="15" x14ac:dyDescent="0.25">
      <c r="A482" s="76"/>
      <c r="B482" s="76"/>
      <c r="C482" s="76"/>
      <c r="D482" s="76"/>
      <c r="E482" s="76" t="s">
        <v>438</v>
      </c>
      <c r="F482" s="76">
        <f>SUM(F480:F481)</f>
        <v>397.4</v>
      </c>
      <c r="G482" s="76">
        <f t="shared" ref="G482:M482" si="24">SUM(G480:G481)</f>
        <v>1861.15</v>
      </c>
      <c r="H482" s="76">
        <f t="shared" si="24"/>
        <v>355.5</v>
      </c>
      <c r="I482" s="76">
        <f t="shared" si="24"/>
        <v>0</v>
      </c>
      <c r="J482" s="76">
        <f t="shared" si="24"/>
        <v>0</v>
      </c>
      <c r="K482" s="76">
        <f t="shared" si="24"/>
        <v>0</v>
      </c>
      <c r="L482" s="76">
        <f t="shared" si="24"/>
        <v>0</v>
      </c>
      <c r="M482" s="76">
        <f t="shared" si="24"/>
        <v>2614.0500000000002</v>
      </c>
      <c r="N482" s="77">
        <f t="shared" si="19"/>
        <v>0.1520246361010692</v>
      </c>
    </row>
    <row r="483" spans="1:14" x14ac:dyDescent="0.2">
      <c r="A483">
        <v>2021</v>
      </c>
      <c r="B483" t="s">
        <v>155</v>
      </c>
      <c r="C483" t="s">
        <v>437</v>
      </c>
      <c r="D483">
        <v>190</v>
      </c>
      <c r="E483" t="s">
        <v>486</v>
      </c>
      <c r="F483">
        <v>0</v>
      </c>
      <c r="G483">
        <v>1038.4000000000001</v>
      </c>
      <c r="H483">
        <v>146.69999999999999</v>
      </c>
      <c r="I483">
        <v>0</v>
      </c>
      <c r="J483">
        <v>0</v>
      </c>
      <c r="K483">
        <v>0</v>
      </c>
      <c r="L483">
        <v>0</v>
      </c>
      <c r="M483">
        <v>1185.0999999999999</v>
      </c>
      <c r="N483" s="66">
        <f t="shared" si="19"/>
        <v>0</v>
      </c>
    </row>
    <row r="484" spans="1:14" x14ac:dyDescent="0.2">
      <c r="A484">
        <v>2021</v>
      </c>
      <c r="B484" t="s">
        <v>155</v>
      </c>
      <c r="C484" t="s">
        <v>437</v>
      </c>
      <c r="D484">
        <v>205</v>
      </c>
      <c r="E484" t="s">
        <v>579</v>
      </c>
      <c r="F484">
        <v>0</v>
      </c>
      <c r="G484">
        <v>76.599999999999994</v>
      </c>
      <c r="H484">
        <v>0</v>
      </c>
      <c r="I484">
        <v>0</v>
      </c>
      <c r="J484">
        <v>0</v>
      </c>
      <c r="K484">
        <v>0</v>
      </c>
      <c r="L484">
        <v>0</v>
      </c>
      <c r="M484">
        <v>76.599999999999994</v>
      </c>
      <c r="N484" s="66">
        <f t="shared" si="19"/>
        <v>0</v>
      </c>
    </row>
    <row r="485" spans="1:14" x14ac:dyDescent="0.2">
      <c r="A485">
        <v>2021</v>
      </c>
      <c r="B485" t="s">
        <v>155</v>
      </c>
      <c r="C485" t="s">
        <v>437</v>
      </c>
      <c r="D485">
        <v>198</v>
      </c>
      <c r="E485" t="s">
        <v>580</v>
      </c>
      <c r="F485">
        <v>0</v>
      </c>
      <c r="G485">
        <v>62.4</v>
      </c>
      <c r="H485">
        <v>0</v>
      </c>
      <c r="I485">
        <v>0</v>
      </c>
      <c r="J485">
        <v>0</v>
      </c>
      <c r="K485">
        <v>0</v>
      </c>
      <c r="L485">
        <v>0</v>
      </c>
      <c r="M485">
        <v>62.4</v>
      </c>
      <c r="N485" s="66">
        <f t="shared" si="19"/>
        <v>0</v>
      </c>
    </row>
    <row r="486" spans="1:14" x14ac:dyDescent="0.2">
      <c r="A486">
        <v>2021</v>
      </c>
      <c r="B486" t="s">
        <v>155</v>
      </c>
      <c r="C486" t="s">
        <v>437</v>
      </c>
      <c r="D486">
        <v>194</v>
      </c>
      <c r="E486" t="s">
        <v>574</v>
      </c>
      <c r="F486">
        <v>0</v>
      </c>
      <c r="G486">
        <v>347.2</v>
      </c>
      <c r="H486">
        <v>0.8</v>
      </c>
      <c r="I486">
        <v>0</v>
      </c>
      <c r="J486">
        <v>0</v>
      </c>
      <c r="K486">
        <v>0</v>
      </c>
      <c r="L486">
        <v>0</v>
      </c>
      <c r="M486">
        <v>348</v>
      </c>
      <c r="N486" s="66">
        <f t="shared" si="19"/>
        <v>0</v>
      </c>
    </row>
    <row r="487" spans="1:14" ht="15" x14ac:dyDescent="0.25">
      <c r="A487" s="76"/>
      <c r="B487" s="76"/>
      <c r="C487" s="76"/>
      <c r="D487" s="76"/>
      <c r="E487" s="76" t="s">
        <v>438</v>
      </c>
      <c r="F487" s="76">
        <f>SUM(F483:F486)</f>
        <v>0</v>
      </c>
      <c r="G487" s="76">
        <f t="shared" ref="G487:M487" si="25">SUM(G483:G486)</f>
        <v>1524.6000000000001</v>
      </c>
      <c r="H487" s="76">
        <f t="shared" si="25"/>
        <v>147.5</v>
      </c>
      <c r="I487" s="76">
        <f t="shared" si="25"/>
        <v>0</v>
      </c>
      <c r="J487" s="76">
        <f t="shared" si="25"/>
        <v>0</v>
      </c>
      <c r="K487" s="76">
        <f t="shared" si="25"/>
        <v>0</v>
      </c>
      <c r="L487" s="76">
        <f t="shared" si="25"/>
        <v>0</v>
      </c>
      <c r="M487" s="76">
        <f t="shared" si="25"/>
        <v>1672.1</v>
      </c>
      <c r="N487" s="77">
        <f t="shared" si="19"/>
        <v>0</v>
      </c>
    </row>
    <row r="488" spans="1:14" x14ac:dyDescent="0.2">
      <c r="A488">
        <v>2021</v>
      </c>
      <c r="B488" t="s">
        <v>151</v>
      </c>
      <c r="C488" t="s">
        <v>487</v>
      </c>
      <c r="D488">
        <v>160</v>
      </c>
      <c r="E488" t="s">
        <v>489</v>
      </c>
      <c r="F488">
        <v>25.6</v>
      </c>
      <c r="G488">
        <v>499.35</v>
      </c>
      <c r="H488">
        <v>236.5</v>
      </c>
      <c r="I488">
        <v>0</v>
      </c>
      <c r="J488">
        <v>0</v>
      </c>
      <c r="K488">
        <v>0</v>
      </c>
      <c r="L488">
        <v>0</v>
      </c>
      <c r="M488">
        <v>761.45</v>
      </c>
      <c r="N488" s="66">
        <f t="shared" si="19"/>
        <v>3.362006697747718E-2</v>
      </c>
    </row>
    <row r="489" spans="1:14" x14ac:dyDescent="0.2">
      <c r="A489">
        <v>2021</v>
      </c>
      <c r="B489" t="s">
        <v>151</v>
      </c>
      <c r="C489" t="s">
        <v>487</v>
      </c>
      <c r="D489">
        <v>161</v>
      </c>
      <c r="E489" t="s">
        <v>465</v>
      </c>
      <c r="F489">
        <v>35.85</v>
      </c>
      <c r="G489">
        <v>425.7</v>
      </c>
      <c r="H489">
        <v>24.24</v>
      </c>
      <c r="I489">
        <v>0</v>
      </c>
      <c r="J489">
        <v>0</v>
      </c>
      <c r="K489">
        <v>0</v>
      </c>
      <c r="L489">
        <v>0</v>
      </c>
      <c r="M489">
        <v>485.79</v>
      </c>
      <c r="N489" s="66">
        <f t="shared" si="19"/>
        <v>7.379731982955598E-2</v>
      </c>
    </row>
    <row r="490" spans="1:14" x14ac:dyDescent="0.2">
      <c r="A490">
        <v>2021</v>
      </c>
      <c r="B490" t="s">
        <v>151</v>
      </c>
      <c r="C490" t="s">
        <v>487</v>
      </c>
      <c r="D490">
        <v>163</v>
      </c>
      <c r="E490" t="s">
        <v>492</v>
      </c>
      <c r="F490">
        <v>41.74</v>
      </c>
      <c r="G490">
        <v>753.43</v>
      </c>
      <c r="H490">
        <v>181.7</v>
      </c>
      <c r="I490">
        <v>0</v>
      </c>
      <c r="J490">
        <v>0</v>
      </c>
      <c r="K490">
        <v>0</v>
      </c>
      <c r="L490">
        <v>0</v>
      </c>
      <c r="M490">
        <v>976.87</v>
      </c>
      <c r="N490" s="66">
        <f t="shared" si="19"/>
        <v>4.2728305711097689E-2</v>
      </c>
    </row>
    <row r="491" spans="1:14" x14ac:dyDescent="0.2">
      <c r="A491">
        <v>2021</v>
      </c>
      <c r="B491" t="s">
        <v>151</v>
      </c>
      <c r="C491" t="s">
        <v>487</v>
      </c>
      <c r="D491">
        <v>142</v>
      </c>
      <c r="E491" t="s">
        <v>467</v>
      </c>
      <c r="F491">
        <v>52.45</v>
      </c>
      <c r="G491">
        <v>813.16</v>
      </c>
      <c r="H491">
        <v>26.55</v>
      </c>
      <c r="I491">
        <v>0</v>
      </c>
      <c r="J491">
        <v>0</v>
      </c>
      <c r="K491">
        <v>0</v>
      </c>
      <c r="L491">
        <v>0</v>
      </c>
      <c r="M491">
        <v>892.16</v>
      </c>
      <c r="N491" s="66">
        <f t="shared" si="19"/>
        <v>5.8789903156384507E-2</v>
      </c>
    </row>
    <row r="492" spans="1:14" x14ac:dyDescent="0.2">
      <c r="A492">
        <v>2021</v>
      </c>
      <c r="B492" t="s">
        <v>151</v>
      </c>
      <c r="C492" t="s">
        <v>487</v>
      </c>
      <c r="D492">
        <v>169</v>
      </c>
      <c r="E492" t="s">
        <v>471</v>
      </c>
      <c r="F492">
        <v>30.3</v>
      </c>
      <c r="G492">
        <v>914.1</v>
      </c>
      <c r="H492">
        <v>37.299999999999997</v>
      </c>
      <c r="I492">
        <v>0</v>
      </c>
      <c r="J492">
        <v>0</v>
      </c>
      <c r="K492">
        <v>0</v>
      </c>
      <c r="L492">
        <v>0</v>
      </c>
      <c r="M492">
        <v>981.7</v>
      </c>
      <c r="N492" s="66">
        <f t="shared" si="19"/>
        <v>3.086482632168687E-2</v>
      </c>
    </row>
    <row r="493" spans="1:14" ht="15" x14ac:dyDescent="0.25">
      <c r="A493" s="76"/>
      <c r="B493" s="76"/>
      <c r="C493" s="76"/>
      <c r="D493" s="76"/>
      <c r="E493" s="76" t="s">
        <v>438</v>
      </c>
      <c r="F493" s="76">
        <f>SUM(F488:F492)</f>
        <v>185.94</v>
      </c>
      <c r="G493" s="76">
        <f t="shared" ref="G493:L493" si="26">SUM(G488:G492)</f>
        <v>3405.74</v>
      </c>
      <c r="H493" s="76">
        <f t="shared" si="26"/>
        <v>506.29</v>
      </c>
      <c r="I493" s="76">
        <f t="shared" si="26"/>
        <v>0</v>
      </c>
      <c r="J493" s="76">
        <f t="shared" si="26"/>
        <v>0</v>
      </c>
      <c r="K493" s="76">
        <f t="shared" si="26"/>
        <v>0</v>
      </c>
      <c r="L493" s="76">
        <f t="shared" si="26"/>
        <v>0</v>
      </c>
      <c r="M493" s="76">
        <f>SUM(M488:M492)</f>
        <v>4097.97</v>
      </c>
      <c r="N493" s="77">
        <f t="shared" si="19"/>
        <v>4.5373685019656072E-2</v>
      </c>
    </row>
    <row r="494" spans="1:14" x14ac:dyDescent="0.2">
      <c r="A494">
        <v>2021</v>
      </c>
      <c r="B494" t="s">
        <v>152</v>
      </c>
      <c r="C494" t="s">
        <v>435</v>
      </c>
      <c r="D494">
        <v>189</v>
      </c>
      <c r="E494" t="s">
        <v>559</v>
      </c>
      <c r="F494">
        <v>0</v>
      </c>
      <c r="G494">
        <v>372</v>
      </c>
      <c r="H494">
        <v>42</v>
      </c>
      <c r="I494">
        <v>0</v>
      </c>
      <c r="J494">
        <v>0</v>
      </c>
      <c r="K494">
        <v>0</v>
      </c>
      <c r="L494">
        <v>0</v>
      </c>
      <c r="M494">
        <v>414</v>
      </c>
      <c r="N494" s="66">
        <f t="shared" si="19"/>
        <v>0</v>
      </c>
    </row>
    <row r="495" spans="1:14" x14ac:dyDescent="0.2">
      <c r="A495">
        <v>2021</v>
      </c>
      <c r="B495" t="s">
        <v>152</v>
      </c>
      <c r="C495" t="s">
        <v>435</v>
      </c>
      <c r="D495">
        <v>156</v>
      </c>
      <c r="E495" t="s">
        <v>469</v>
      </c>
      <c r="F495">
        <v>277.5</v>
      </c>
      <c r="G495">
        <v>1809.64</v>
      </c>
      <c r="H495">
        <v>274.5</v>
      </c>
      <c r="I495">
        <v>0</v>
      </c>
      <c r="J495">
        <v>0</v>
      </c>
      <c r="K495">
        <v>0</v>
      </c>
      <c r="L495">
        <v>0.86</v>
      </c>
      <c r="M495">
        <v>2362.5</v>
      </c>
      <c r="N495" s="66">
        <f t="shared" si="19"/>
        <v>0.11746031746031746</v>
      </c>
    </row>
    <row r="496" spans="1:14" ht="15" x14ac:dyDescent="0.25">
      <c r="A496" s="76"/>
      <c r="B496" s="76"/>
      <c r="C496" s="76"/>
      <c r="D496" s="76"/>
      <c r="E496" s="76" t="s">
        <v>438</v>
      </c>
      <c r="F496" s="76">
        <f>SUM(F494:F495)</f>
        <v>277.5</v>
      </c>
      <c r="G496" s="76">
        <f t="shared" ref="G496:M496" si="27">SUM(G494:G495)</f>
        <v>2181.6400000000003</v>
      </c>
      <c r="H496" s="76">
        <f t="shared" si="27"/>
        <v>316.5</v>
      </c>
      <c r="I496" s="76">
        <f t="shared" si="27"/>
        <v>0</v>
      </c>
      <c r="J496" s="76">
        <f t="shared" si="27"/>
        <v>0</v>
      </c>
      <c r="K496" s="76">
        <f t="shared" si="27"/>
        <v>0</v>
      </c>
      <c r="L496" s="76">
        <f t="shared" si="27"/>
        <v>0.86</v>
      </c>
      <c r="M496" s="76">
        <f t="shared" si="27"/>
        <v>2776.5</v>
      </c>
      <c r="N496" s="77">
        <f t="shared" si="19"/>
        <v>9.9945975148568345E-2</v>
      </c>
    </row>
    <row r="497" spans="1:14" x14ac:dyDescent="0.2">
      <c r="A497">
        <v>2021</v>
      </c>
      <c r="B497" t="s">
        <v>159</v>
      </c>
      <c r="C497" t="s">
        <v>496</v>
      </c>
      <c r="D497">
        <v>158</v>
      </c>
      <c r="E497" t="s">
        <v>463</v>
      </c>
      <c r="F497">
        <v>151.30000000000001</v>
      </c>
      <c r="G497">
        <v>843.15</v>
      </c>
      <c r="H497">
        <v>229.5</v>
      </c>
      <c r="I497">
        <v>0</v>
      </c>
      <c r="J497">
        <v>0</v>
      </c>
      <c r="K497">
        <v>0</v>
      </c>
      <c r="L497">
        <v>0</v>
      </c>
      <c r="M497">
        <v>1223.95</v>
      </c>
      <c r="N497" s="66">
        <f t="shared" si="19"/>
        <v>0.12361616079088199</v>
      </c>
    </row>
    <row r="498" spans="1:14" x14ac:dyDescent="0.2">
      <c r="A498">
        <v>2021</v>
      </c>
      <c r="B498" t="s">
        <v>159</v>
      </c>
      <c r="C498" t="s">
        <v>496</v>
      </c>
      <c r="D498">
        <v>146</v>
      </c>
      <c r="E498" t="s">
        <v>499</v>
      </c>
      <c r="F498">
        <v>11.4</v>
      </c>
      <c r="G498">
        <v>290.8</v>
      </c>
      <c r="H498">
        <v>15.7</v>
      </c>
      <c r="I498">
        <v>0</v>
      </c>
      <c r="J498">
        <v>0</v>
      </c>
      <c r="K498">
        <v>0</v>
      </c>
      <c r="L498">
        <v>0</v>
      </c>
      <c r="M498">
        <v>317.89999999999998</v>
      </c>
      <c r="N498" s="66">
        <f t="shared" si="19"/>
        <v>3.5860333438188112E-2</v>
      </c>
    </row>
    <row r="499" spans="1:14" ht="15" x14ac:dyDescent="0.25">
      <c r="A499" s="76"/>
      <c r="B499" s="76"/>
      <c r="C499" s="76"/>
      <c r="D499" s="76"/>
      <c r="E499" s="76" t="s">
        <v>438</v>
      </c>
      <c r="F499" s="76">
        <f>SUM(F497:F498)</f>
        <v>162.70000000000002</v>
      </c>
      <c r="G499" s="76">
        <f t="shared" ref="G499:M499" si="28">SUM(G497:G498)</f>
        <v>1133.95</v>
      </c>
      <c r="H499" s="76">
        <f t="shared" si="28"/>
        <v>245.2</v>
      </c>
      <c r="I499" s="76">
        <f t="shared" si="28"/>
        <v>0</v>
      </c>
      <c r="J499" s="76">
        <f t="shared" si="28"/>
        <v>0</v>
      </c>
      <c r="K499" s="76">
        <f t="shared" si="28"/>
        <v>0</v>
      </c>
      <c r="L499" s="76">
        <f t="shared" si="28"/>
        <v>0</v>
      </c>
      <c r="M499" s="76">
        <f t="shared" si="28"/>
        <v>1541.85</v>
      </c>
      <c r="N499" s="77">
        <f t="shared" si="19"/>
        <v>0.10552258650322666</v>
      </c>
    </row>
    <row r="500" spans="1:14" x14ac:dyDescent="0.2">
      <c r="A500">
        <v>2021</v>
      </c>
      <c r="B500" t="s">
        <v>160</v>
      </c>
      <c r="C500" t="s">
        <v>432</v>
      </c>
      <c r="D500">
        <v>144</v>
      </c>
      <c r="E500" t="s">
        <v>501</v>
      </c>
      <c r="F500">
        <v>179.36</v>
      </c>
      <c r="G500">
        <v>1664.14</v>
      </c>
      <c r="H500">
        <v>42</v>
      </c>
      <c r="I500">
        <v>0</v>
      </c>
      <c r="J500">
        <v>0</v>
      </c>
      <c r="K500">
        <v>0</v>
      </c>
      <c r="L500">
        <v>0</v>
      </c>
      <c r="M500">
        <v>1885.5</v>
      </c>
      <c r="N500" s="66">
        <f t="shared" si="19"/>
        <v>9.5125961283479193E-2</v>
      </c>
    </row>
    <row r="501" spans="1:14" x14ac:dyDescent="0.2">
      <c r="A501">
        <v>2021</v>
      </c>
      <c r="B501" t="s">
        <v>160</v>
      </c>
      <c r="C501" t="s">
        <v>432</v>
      </c>
      <c r="D501">
        <v>145</v>
      </c>
      <c r="E501" t="s">
        <v>503</v>
      </c>
      <c r="F501">
        <v>6.75</v>
      </c>
      <c r="G501">
        <v>527.25</v>
      </c>
      <c r="H501">
        <v>12</v>
      </c>
      <c r="I501">
        <v>0</v>
      </c>
      <c r="J501">
        <v>0</v>
      </c>
      <c r="K501">
        <v>0</v>
      </c>
      <c r="L501">
        <v>0</v>
      </c>
      <c r="M501">
        <v>546</v>
      </c>
      <c r="N501" s="66">
        <f t="shared" si="19"/>
        <v>1.2362637362637362E-2</v>
      </c>
    </row>
    <row r="502" spans="1:14" x14ac:dyDescent="0.2">
      <c r="A502">
        <v>2021</v>
      </c>
      <c r="B502" t="s">
        <v>160</v>
      </c>
      <c r="C502" t="s">
        <v>432</v>
      </c>
      <c r="D502">
        <v>185</v>
      </c>
      <c r="E502" t="s">
        <v>546</v>
      </c>
      <c r="F502">
        <v>0</v>
      </c>
      <c r="G502">
        <v>564</v>
      </c>
      <c r="H502">
        <v>12</v>
      </c>
      <c r="I502">
        <v>0</v>
      </c>
      <c r="J502">
        <v>0</v>
      </c>
      <c r="K502">
        <v>0</v>
      </c>
      <c r="L502">
        <v>0</v>
      </c>
      <c r="M502">
        <v>576</v>
      </c>
      <c r="N502" s="66">
        <f t="shared" si="19"/>
        <v>0</v>
      </c>
    </row>
    <row r="503" spans="1:14" ht="15" x14ac:dyDescent="0.25">
      <c r="A503" s="76"/>
      <c r="B503" s="76"/>
      <c r="C503" s="76"/>
      <c r="D503" s="76"/>
      <c r="E503" s="76" t="s">
        <v>438</v>
      </c>
      <c r="F503" s="76">
        <f>SUM(F500:F502)</f>
        <v>186.11</v>
      </c>
      <c r="G503" s="76">
        <f t="shared" ref="G503:M503" si="29">SUM(G500:G502)</f>
        <v>2755.3900000000003</v>
      </c>
      <c r="H503" s="76">
        <f t="shared" si="29"/>
        <v>66</v>
      </c>
      <c r="I503" s="76">
        <f t="shared" si="29"/>
        <v>0</v>
      </c>
      <c r="J503" s="76">
        <f t="shared" si="29"/>
        <v>0</v>
      </c>
      <c r="K503" s="76">
        <f t="shared" si="29"/>
        <v>0</v>
      </c>
      <c r="L503" s="76">
        <f t="shared" si="29"/>
        <v>0</v>
      </c>
      <c r="M503" s="76">
        <f t="shared" si="29"/>
        <v>3007.5</v>
      </c>
      <c r="N503" s="77">
        <f t="shared" si="19"/>
        <v>6.1881961762261017E-2</v>
      </c>
    </row>
    <row r="504" spans="1:14" x14ac:dyDescent="0.2">
      <c r="A504">
        <v>2021</v>
      </c>
      <c r="B504" t="s">
        <v>156</v>
      </c>
      <c r="C504" t="s">
        <v>504</v>
      </c>
      <c r="D504">
        <v>153</v>
      </c>
      <c r="E504" t="s">
        <v>506</v>
      </c>
      <c r="F504">
        <v>9.75</v>
      </c>
      <c r="G504">
        <v>381.75</v>
      </c>
      <c r="H504">
        <v>4.5</v>
      </c>
      <c r="I504">
        <v>0</v>
      </c>
      <c r="J504">
        <v>0</v>
      </c>
      <c r="K504">
        <v>0</v>
      </c>
      <c r="L504">
        <v>0</v>
      </c>
      <c r="M504">
        <v>396</v>
      </c>
      <c r="N504" s="66">
        <f t="shared" si="19"/>
        <v>2.462121212121212E-2</v>
      </c>
    </row>
    <row r="505" spans="1:14" ht="15" x14ac:dyDescent="0.25">
      <c r="A505" s="76"/>
      <c r="B505" s="76"/>
      <c r="C505" s="76"/>
      <c r="D505" s="76"/>
      <c r="E505" s="76" t="s">
        <v>438</v>
      </c>
      <c r="F505" s="76">
        <f>SUM(F504)</f>
        <v>9.75</v>
      </c>
      <c r="G505" s="76">
        <f t="shared" ref="G505:M505" si="30">SUM(G504)</f>
        <v>381.75</v>
      </c>
      <c r="H505" s="76">
        <f t="shared" si="30"/>
        <v>4.5</v>
      </c>
      <c r="I505" s="76">
        <f t="shared" si="30"/>
        <v>0</v>
      </c>
      <c r="J505" s="76">
        <f t="shared" si="30"/>
        <v>0</v>
      </c>
      <c r="K505" s="76">
        <f t="shared" si="30"/>
        <v>0</v>
      </c>
      <c r="L505" s="76">
        <f t="shared" si="30"/>
        <v>0</v>
      </c>
      <c r="M505" s="76">
        <f t="shared" si="30"/>
        <v>396</v>
      </c>
      <c r="N505" s="77">
        <f t="shared" si="19"/>
        <v>2.462121212121212E-2</v>
      </c>
    </row>
    <row r="506" spans="1:14" x14ac:dyDescent="0.2">
      <c r="A506">
        <v>2021</v>
      </c>
      <c r="B506" t="s">
        <v>157</v>
      </c>
      <c r="C506" t="s">
        <v>510</v>
      </c>
      <c r="D506">
        <v>175</v>
      </c>
      <c r="E506" t="s">
        <v>525</v>
      </c>
      <c r="F506">
        <v>31.86</v>
      </c>
      <c r="G506">
        <v>428.74</v>
      </c>
      <c r="H506">
        <v>0</v>
      </c>
      <c r="I506">
        <v>0</v>
      </c>
      <c r="J506">
        <v>0</v>
      </c>
      <c r="K506">
        <v>0</v>
      </c>
      <c r="L506">
        <v>0</v>
      </c>
      <c r="M506">
        <v>460.6</v>
      </c>
      <c r="N506" s="66">
        <f t="shared" si="19"/>
        <v>6.9170646982197131E-2</v>
      </c>
    </row>
    <row r="507" spans="1:14" x14ac:dyDescent="0.2">
      <c r="A507">
        <v>2021</v>
      </c>
      <c r="B507" t="s">
        <v>157</v>
      </c>
      <c r="C507" t="s">
        <v>510</v>
      </c>
      <c r="D507">
        <v>137</v>
      </c>
      <c r="E507" t="s">
        <v>581</v>
      </c>
      <c r="F507">
        <v>0</v>
      </c>
      <c r="G507">
        <v>60</v>
      </c>
      <c r="H507">
        <v>0</v>
      </c>
      <c r="I507">
        <v>0</v>
      </c>
      <c r="J507">
        <v>0</v>
      </c>
      <c r="K507">
        <v>0</v>
      </c>
      <c r="L507">
        <v>0</v>
      </c>
      <c r="M507">
        <v>60</v>
      </c>
      <c r="N507" s="66">
        <f t="shared" si="19"/>
        <v>0</v>
      </c>
    </row>
    <row r="508" spans="1:14" x14ac:dyDescent="0.2">
      <c r="A508">
        <v>2021</v>
      </c>
      <c r="B508" t="s">
        <v>157</v>
      </c>
      <c r="C508" t="s">
        <v>510</v>
      </c>
      <c r="D508">
        <v>174</v>
      </c>
      <c r="E508" t="s">
        <v>518</v>
      </c>
      <c r="F508">
        <v>41.1</v>
      </c>
      <c r="G508">
        <v>381.4</v>
      </c>
      <c r="H508">
        <v>13.5</v>
      </c>
      <c r="I508">
        <v>0</v>
      </c>
      <c r="J508">
        <v>0</v>
      </c>
      <c r="K508">
        <v>0</v>
      </c>
      <c r="L508">
        <v>0</v>
      </c>
      <c r="M508">
        <v>436</v>
      </c>
      <c r="N508" s="66">
        <f t="shared" si="19"/>
        <v>9.4266055045871558E-2</v>
      </c>
    </row>
    <row r="509" spans="1:14" x14ac:dyDescent="0.2">
      <c r="A509">
        <v>2021</v>
      </c>
      <c r="B509" t="s">
        <v>157</v>
      </c>
      <c r="C509" t="s">
        <v>510</v>
      </c>
      <c r="D509">
        <v>155</v>
      </c>
      <c r="E509" t="s">
        <v>512</v>
      </c>
      <c r="F509">
        <v>92.7</v>
      </c>
      <c r="G509">
        <v>377.7</v>
      </c>
      <c r="H509">
        <v>0</v>
      </c>
      <c r="I509">
        <v>0</v>
      </c>
      <c r="J509">
        <v>0</v>
      </c>
      <c r="K509">
        <v>0</v>
      </c>
      <c r="L509">
        <v>0</v>
      </c>
      <c r="M509">
        <v>470.4</v>
      </c>
      <c r="N509" s="66">
        <f t="shared" si="19"/>
        <v>0.19706632653061226</v>
      </c>
    </row>
    <row r="510" spans="1:14" x14ac:dyDescent="0.2">
      <c r="A510">
        <v>2021</v>
      </c>
      <c r="B510" t="s">
        <v>157</v>
      </c>
      <c r="C510" t="s">
        <v>510</v>
      </c>
      <c r="D510">
        <v>154</v>
      </c>
      <c r="E510" t="s">
        <v>514</v>
      </c>
      <c r="F510">
        <v>221.4</v>
      </c>
      <c r="G510">
        <v>1222.8</v>
      </c>
      <c r="H510">
        <v>251.4</v>
      </c>
      <c r="I510">
        <v>0</v>
      </c>
      <c r="J510">
        <v>0</v>
      </c>
      <c r="K510">
        <v>0</v>
      </c>
      <c r="L510">
        <v>0</v>
      </c>
      <c r="M510">
        <v>1695.6</v>
      </c>
      <c r="N510" s="66">
        <f t="shared" si="19"/>
        <v>0.13057324840764331</v>
      </c>
    </row>
    <row r="511" spans="1:14" x14ac:dyDescent="0.2">
      <c r="A511">
        <v>2021</v>
      </c>
      <c r="B511" t="s">
        <v>157</v>
      </c>
      <c r="C511" t="s">
        <v>510</v>
      </c>
      <c r="D511">
        <v>187</v>
      </c>
      <c r="E511" t="s">
        <v>473</v>
      </c>
      <c r="F511">
        <v>31.25</v>
      </c>
      <c r="G511">
        <v>472.62</v>
      </c>
      <c r="H511">
        <v>0</v>
      </c>
      <c r="I511">
        <v>0</v>
      </c>
      <c r="J511">
        <v>0</v>
      </c>
      <c r="K511">
        <v>0</v>
      </c>
      <c r="L511">
        <v>0</v>
      </c>
      <c r="M511">
        <v>503.87</v>
      </c>
      <c r="N511" s="66">
        <f t="shared" si="19"/>
        <v>6.2019965467283229E-2</v>
      </c>
    </row>
    <row r="512" spans="1:14" ht="15" x14ac:dyDescent="0.25">
      <c r="A512" s="76"/>
      <c r="B512" s="76"/>
      <c r="C512" s="76"/>
      <c r="D512" s="76"/>
      <c r="E512" s="76" t="s">
        <v>438</v>
      </c>
      <c r="F512" s="76">
        <f>SUM(F506:F511)</f>
        <v>418.31000000000006</v>
      </c>
      <c r="G512" s="76">
        <f t="shared" ref="G512:M512" si="31">SUM(G506:G511)</f>
        <v>2943.2599999999998</v>
      </c>
      <c r="H512" s="76">
        <f t="shared" si="31"/>
        <v>264.89999999999998</v>
      </c>
      <c r="I512" s="76">
        <f t="shared" si="31"/>
        <v>0</v>
      </c>
      <c r="J512" s="76">
        <f t="shared" si="31"/>
        <v>0</v>
      </c>
      <c r="K512" s="76">
        <f t="shared" si="31"/>
        <v>0</v>
      </c>
      <c r="L512" s="76">
        <f t="shared" si="31"/>
        <v>0</v>
      </c>
      <c r="M512" s="76">
        <f t="shared" si="31"/>
        <v>3626.47</v>
      </c>
      <c r="N512" s="77">
        <f t="shared" si="19"/>
        <v>0.11534908602580474</v>
      </c>
    </row>
    <row r="513" spans="1:14" x14ac:dyDescent="0.2">
      <c r="A513">
        <v>2021</v>
      </c>
      <c r="B513" t="s">
        <v>150</v>
      </c>
      <c r="C513" t="s">
        <v>582</v>
      </c>
      <c r="D513">
        <v>138</v>
      </c>
      <c r="E513" t="s">
        <v>509</v>
      </c>
      <c r="F513">
        <v>15</v>
      </c>
      <c r="G513">
        <v>516.04999999999995</v>
      </c>
      <c r="H513">
        <v>36</v>
      </c>
      <c r="I513">
        <v>0</v>
      </c>
      <c r="J513">
        <v>0</v>
      </c>
      <c r="K513">
        <v>0</v>
      </c>
      <c r="L513">
        <v>0</v>
      </c>
      <c r="M513">
        <v>567.04999999999995</v>
      </c>
      <c r="N513" s="66">
        <f t="shared" si="19"/>
        <v>2.6452693765981836E-2</v>
      </c>
    </row>
    <row r="514" spans="1:14" ht="15" x14ac:dyDescent="0.25">
      <c r="A514" s="76"/>
      <c r="B514" s="76"/>
      <c r="C514" s="76"/>
      <c r="D514" s="76"/>
      <c r="E514" s="76" t="s">
        <v>438</v>
      </c>
      <c r="F514" s="76">
        <f>SUM(F513)</f>
        <v>15</v>
      </c>
      <c r="G514" s="76">
        <f t="shared" ref="G514:M514" si="32">SUM(G513)</f>
        <v>516.04999999999995</v>
      </c>
      <c r="H514" s="76">
        <f t="shared" si="32"/>
        <v>36</v>
      </c>
      <c r="I514" s="76">
        <f t="shared" si="32"/>
        <v>0</v>
      </c>
      <c r="J514" s="76">
        <f t="shared" si="32"/>
        <v>0</v>
      </c>
      <c r="K514" s="76">
        <f t="shared" si="32"/>
        <v>0</v>
      </c>
      <c r="L514" s="76">
        <f t="shared" si="32"/>
        <v>0</v>
      </c>
      <c r="M514" s="76">
        <f t="shared" si="32"/>
        <v>567.04999999999995</v>
      </c>
      <c r="N514" s="77">
        <f t="shared" si="19"/>
        <v>2.6452693765981836E-2</v>
      </c>
    </row>
    <row r="515" spans="1:14" x14ac:dyDescent="0.2">
      <c r="A515">
        <v>2021</v>
      </c>
      <c r="B515" t="s">
        <v>161</v>
      </c>
      <c r="C515" t="s">
        <v>534</v>
      </c>
      <c r="D515">
        <v>998</v>
      </c>
      <c r="E515" t="s">
        <v>543</v>
      </c>
      <c r="F515">
        <v>45</v>
      </c>
      <c r="G515">
        <v>0</v>
      </c>
      <c r="H515">
        <v>0</v>
      </c>
      <c r="I515">
        <v>72</v>
      </c>
      <c r="J515">
        <v>18</v>
      </c>
      <c r="K515">
        <v>72</v>
      </c>
      <c r="L515">
        <v>0</v>
      </c>
      <c r="M515">
        <v>207</v>
      </c>
      <c r="N515" s="66">
        <f t="shared" si="19"/>
        <v>0.21739130434782608</v>
      </c>
    </row>
    <row r="516" spans="1:14" x14ac:dyDescent="0.2">
      <c r="A516">
        <v>2021</v>
      </c>
      <c r="B516" t="s">
        <v>161</v>
      </c>
      <c r="C516" t="s">
        <v>534</v>
      </c>
      <c r="D516">
        <v>999</v>
      </c>
      <c r="E516" t="s">
        <v>536</v>
      </c>
      <c r="F516">
        <v>0</v>
      </c>
      <c r="G516">
        <v>148.5</v>
      </c>
      <c r="H516">
        <v>0</v>
      </c>
      <c r="I516">
        <v>0</v>
      </c>
      <c r="J516">
        <v>0</v>
      </c>
      <c r="K516">
        <v>0</v>
      </c>
      <c r="L516">
        <v>0</v>
      </c>
      <c r="M516">
        <v>148.5</v>
      </c>
      <c r="N516" s="66">
        <f t="shared" si="19"/>
        <v>0</v>
      </c>
    </row>
    <row r="517" spans="1:14" x14ac:dyDescent="0.2">
      <c r="A517" t="s">
        <v>438</v>
      </c>
      <c r="B517">
        <f>COUNTA(B459:B516)</f>
        <v>45</v>
      </c>
      <c r="F517">
        <f>SUM(F463+F466+F473+F479+F482+F487+F493+F496+F503+F499+F512+F514+F505)</f>
        <v>2253.0700000000002</v>
      </c>
      <c r="G517">
        <f>SUM(G463+G466+G473+G479+G482+G487+G493+G496+G503+G499+G512+G514+G505)</f>
        <v>23373.87</v>
      </c>
      <c r="H517">
        <f>SUM(H463+H466+H505+H473+H479+H482+H487+H493+H496+H503+H499+H512+H514)</f>
        <v>2516.19</v>
      </c>
      <c r="I517">
        <f>SUM(I463+I466+I505+I473+I479+I482+I487+I493+I496+I503+I499+I512+I514)</f>
        <v>33</v>
      </c>
      <c r="J517">
        <f t="shared" ref="J517:L517" si="33">SUM(J463+J466+J473+J479+J482+J487+J493+J496+J503+J499+J512+J514)</f>
        <v>0</v>
      </c>
      <c r="K517">
        <f t="shared" si="33"/>
        <v>43.5</v>
      </c>
      <c r="L517">
        <f t="shared" si="33"/>
        <v>0.86</v>
      </c>
      <c r="M517">
        <f>SUM(M463+M466+M473+M479+M505+M482+M487+M493+M496+M503+M499+M512+M514)</f>
        <v>28220.489999999998</v>
      </c>
      <c r="N517" s="66">
        <f t="shared" si="19"/>
        <v>7.9838089274849602E-2</v>
      </c>
    </row>
    <row r="518" spans="1:14" x14ac:dyDescent="0.2">
      <c r="N518" s="66"/>
    </row>
    <row r="519" spans="1:14" x14ac:dyDescent="0.2">
      <c r="N519" s="66"/>
    </row>
    <row r="520" spans="1:14" x14ac:dyDescent="0.2">
      <c r="A520" s="75" t="s">
        <v>560</v>
      </c>
      <c r="B520" s="75" t="s">
        <v>561</v>
      </c>
      <c r="C520" s="75" t="s">
        <v>562</v>
      </c>
      <c r="D520" s="75" t="s">
        <v>563</v>
      </c>
      <c r="E520" s="75" t="s">
        <v>564</v>
      </c>
      <c r="F520" s="75" t="s">
        <v>565</v>
      </c>
      <c r="G520" s="75" t="s">
        <v>566</v>
      </c>
      <c r="H520" s="75" t="s">
        <v>567</v>
      </c>
      <c r="I520" s="75" t="s">
        <v>568</v>
      </c>
      <c r="J520" s="75" t="s">
        <v>569</v>
      </c>
      <c r="K520" s="75" t="s">
        <v>570</v>
      </c>
      <c r="L520" s="75" t="s">
        <v>571</v>
      </c>
      <c r="M520" s="75" t="s">
        <v>438</v>
      </c>
      <c r="N520" s="66"/>
    </row>
    <row r="521" spans="1:14" x14ac:dyDescent="0.2">
      <c r="A521" s="71" t="s">
        <v>583</v>
      </c>
      <c r="B521" s="71" t="s">
        <v>153</v>
      </c>
      <c r="C521" s="71" t="s">
        <v>449</v>
      </c>
      <c r="D521" s="71" t="s">
        <v>450</v>
      </c>
      <c r="E521" s="71" t="s">
        <v>451</v>
      </c>
      <c r="F521" s="72">
        <v>40.9</v>
      </c>
      <c r="G521" s="72">
        <v>420.85</v>
      </c>
      <c r="H521" s="72">
        <v>225.85</v>
      </c>
      <c r="I521" s="72">
        <v>0</v>
      </c>
      <c r="J521" s="72">
        <v>0</v>
      </c>
      <c r="K521" s="72">
        <v>0</v>
      </c>
      <c r="L521" s="72">
        <v>0</v>
      </c>
      <c r="M521" s="72">
        <v>687.6</v>
      </c>
      <c r="N521" s="66">
        <f>F521/M521</f>
        <v>5.9482257126236178E-2</v>
      </c>
    </row>
    <row r="522" spans="1:14" x14ac:dyDescent="0.2">
      <c r="A522" s="71" t="s">
        <v>583</v>
      </c>
      <c r="B522" s="71" t="s">
        <v>153</v>
      </c>
      <c r="C522" s="71" t="s">
        <v>449</v>
      </c>
      <c r="D522" s="71" t="s">
        <v>452</v>
      </c>
      <c r="E522" s="71" t="s">
        <v>453</v>
      </c>
      <c r="F522" s="72">
        <v>33</v>
      </c>
      <c r="G522" s="72">
        <v>473.31</v>
      </c>
      <c r="H522" s="72">
        <v>12</v>
      </c>
      <c r="I522" s="72">
        <v>0</v>
      </c>
      <c r="J522" s="72">
        <v>0</v>
      </c>
      <c r="K522" s="72">
        <v>0</v>
      </c>
      <c r="L522" s="72">
        <v>0</v>
      </c>
      <c r="M522" s="72">
        <v>518.30999999999995</v>
      </c>
      <c r="N522" s="66">
        <f t="shared" ref="N522:N583" si="34">F522/M522</f>
        <v>6.366846095965735E-2</v>
      </c>
    </row>
    <row r="523" spans="1:14" x14ac:dyDescent="0.2">
      <c r="A523" s="71" t="s">
        <v>583</v>
      </c>
      <c r="B523" s="71" t="s">
        <v>153</v>
      </c>
      <c r="C523" s="71" t="s">
        <v>449</v>
      </c>
      <c r="D523" s="71" t="s">
        <v>454</v>
      </c>
      <c r="E523" s="71" t="s">
        <v>455</v>
      </c>
      <c r="F523" s="72">
        <v>53.98</v>
      </c>
      <c r="G523" s="72">
        <v>640.63</v>
      </c>
      <c r="H523" s="72">
        <v>12</v>
      </c>
      <c r="I523" s="72">
        <v>0</v>
      </c>
      <c r="J523" s="72">
        <v>0</v>
      </c>
      <c r="K523" s="72">
        <v>0</v>
      </c>
      <c r="L523" s="72">
        <v>0</v>
      </c>
      <c r="M523" s="72">
        <v>706.61</v>
      </c>
      <c r="N523" s="66">
        <f t="shared" si="34"/>
        <v>7.6392918300052362E-2</v>
      </c>
    </row>
    <row r="524" spans="1:14" x14ac:dyDescent="0.2">
      <c r="A524" s="71" t="s">
        <v>583</v>
      </c>
      <c r="B524" s="71" t="s">
        <v>153</v>
      </c>
      <c r="C524" s="71" t="s">
        <v>449</v>
      </c>
      <c r="D524" s="71" t="s">
        <v>456</v>
      </c>
      <c r="E524" s="71" t="s">
        <v>457</v>
      </c>
      <c r="F524" s="72">
        <v>20.57</v>
      </c>
      <c r="G524" s="72">
        <v>294.56</v>
      </c>
      <c r="H524" s="72">
        <v>6</v>
      </c>
      <c r="I524" s="72">
        <v>0</v>
      </c>
      <c r="J524" s="72">
        <v>0</v>
      </c>
      <c r="K524" s="72">
        <v>0</v>
      </c>
      <c r="L524" s="72">
        <v>0</v>
      </c>
      <c r="M524" s="72">
        <v>321.13</v>
      </c>
      <c r="N524" s="66">
        <f>F524/M524</f>
        <v>6.4055055584965589E-2</v>
      </c>
    </row>
    <row r="525" spans="1:14" ht="15" x14ac:dyDescent="0.25">
      <c r="A525" s="78" t="s">
        <v>583</v>
      </c>
      <c r="B525" s="78" t="s">
        <v>153</v>
      </c>
      <c r="C525" s="78" t="s">
        <v>449</v>
      </c>
      <c r="D525" s="78"/>
      <c r="E525" s="78" t="s">
        <v>438</v>
      </c>
      <c r="F525" s="79">
        <f>SUM(F521:F524)</f>
        <v>148.44999999999999</v>
      </c>
      <c r="G525" s="79">
        <f>SUM(G521:G524)</f>
        <v>1829.35</v>
      </c>
      <c r="H525" s="79">
        <f t="shared" ref="H525:L525" si="35">SUM(H521:H524)</f>
        <v>255.85</v>
      </c>
      <c r="I525" s="79">
        <f t="shared" si="35"/>
        <v>0</v>
      </c>
      <c r="J525" s="79">
        <f t="shared" si="35"/>
        <v>0</v>
      </c>
      <c r="K525" s="79">
        <f t="shared" si="35"/>
        <v>0</v>
      </c>
      <c r="L525" s="79">
        <f t="shared" si="35"/>
        <v>0</v>
      </c>
      <c r="M525" s="79">
        <f>SUM(M521:M524)</f>
        <v>2233.65</v>
      </c>
      <c r="N525" s="77">
        <f>F525/M525</f>
        <v>6.6460725717995203E-2</v>
      </c>
    </row>
    <row r="526" spans="1:14" x14ac:dyDescent="0.2">
      <c r="A526" s="71" t="s">
        <v>583</v>
      </c>
      <c r="B526" s="71" t="s">
        <v>154</v>
      </c>
      <c r="C526" s="71" t="s">
        <v>426</v>
      </c>
      <c r="D526" s="71" t="s">
        <v>458</v>
      </c>
      <c r="E526" s="71" t="s">
        <v>459</v>
      </c>
      <c r="F526" s="72">
        <v>0</v>
      </c>
      <c r="G526" s="72">
        <v>617.29999999999995</v>
      </c>
      <c r="H526" s="72">
        <v>13.2</v>
      </c>
      <c r="I526" s="72">
        <v>0</v>
      </c>
      <c r="J526" s="72">
        <v>0</v>
      </c>
      <c r="K526" s="72">
        <v>0</v>
      </c>
      <c r="L526" s="72">
        <v>0</v>
      </c>
      <c r="M526" s="72">
        <v>630.5</v>
      </c>
      <c r="N526" s="66">
        <f t="shared" si="34"/>
        <v>0</v>
      </c>
    </row>
    <row r="527" spans="1:14" x14ac:dyDescent="0.2">
      <c r="A527" s="71" t="s">
        <v>583</v>
      </c>
      <c r="B527" s="71" t="s">
        <v>154</v>
      </c>
      <c r="C527" s="71" t="s">
        <v>426</v>
      </c>
      <c r="D527" s="71" t="s">
        <v>460</v>
      </c>
      <c r="E527" s="71" t="s">
        <v>461</v>
      </c>
      <c r="F527" s="72">
        <v>0</v>
      </c>
      <c r="G527" s="72">
        <v>295.89999999999998</v>
      </c>
      <c r="H527" s="72">
        <v>7.8</v>
      </c>
      <c r="I527" s="72">
        <v>0</v>
      </c>
      <c r="J527" s="72">
        <v>0</v>
      </c>
      <c r="K527" s="72">
        <v>0</v>
      </c>
      <c r="L527" s="72">
        <v>0</v>
      </c>
      <c r="M527" s="72">
        <v>303.7</v>
      </c>
      <c r="N527" s="66">
        <f t="shared" si="34"/>
        <v>0</v>
      </c>
    </row>
    <row r="528" spans="1:14" x14ac:dyDescent="0.2">
      <c r="A528" s="71" t="s">
        <v>583</v>
      </c>
      <c r="B528" s="71" t="s">
        <v>154</v>
      </c>
      <c r="C528" s="71" t="s">
        <v>426</v>
      </c>
      <c r="D528" s="71" t="s">
        <v>584</v>
      </c>
      <c r="E528" s="71" t="s">
        <v>585</v>
      </c>
      <c r="F528" s="72">
        <v>0</v>
      </c>
      <c r="G528" s="72">
        <v>64.400000000000006</v>
      </c>
      <c r="H528" s="72">
        <v>7</v>
      </c>
      <c r="I528" s="72">
        <v>0</v>
      </c>
      <c r="J528" s="72">
        <v>0</v>
      </c>
      <c r="K528" s="72">
        <v>0</v>
      </c>
      <c r="L528" s="72">
        <v>0</v>
      </c>
      <c r="M528" s="72">
        <v>71.400000000000006</v>
      </c>
      <c r="N528" s="66">
        <f t="shared" si="34"/>
        <v>0</v>
      </c>
    </row>
    <row r="529" spans="1:14" ht="15" x14ac:dyDescent="0.25">
      <c r="A529" s="78" t="s">
        <v>583</v>
      </c>
      <c r="B529" s="78" t="s">
        <v>154</v>
      </c>
      <c r="C529" s="78" t="s">
        <v>426</v>
      </c>
      <c r="D529" s="78"/>
      <c r="E529" s="78" t="s">
        <v>438</v>
      </c>
      <c r="F529" s="79">
        <f>SUM(F526:F528)</f>
        <v>0</v>
      </c>
      <c r="G529" s="79">
        <f t="shared" ref="G529:M529" si="36">SUM(G526:G528)</f>
        <v>977.59999999999991</v>
      </c>
      <c r="H529" s="79">
        <f t="shared" si="36"/>
        <v>28</v>
      </c>
      <c r="I529" s="79">
        <f t="shared" si="36"/>
        <v>0</v>
      </c>
      <c r="J529" s="79">
        <f t="shared" si="36"/>
        <v>0</v>
      </c>
      <c r="K529" s="79">
        <f t="shared" si="36"/>
        <v>0</v>
      </c>
      <c r="L529" s="79">
        <f t="shared" si="36"/>
        <v>0</v>
      </c>
      <c r="M529" s="79">
        <f t="shared" si="36"/>
        <v>1005.6</v>
      </c>
      <c r="N529" s="77">
        <f t="shared" si="34"/>
        <v>0</v>
      </c>
    </row>
    <row r="530" spans="1:14" x14ac:dyDescent="0.2">
      <c r="A530" s="71" t="s">
        <v>583</v>
      </c>
      <c r="B530" s="71" t="s">
        <v>147</v>
      </c>
      <c r="C530" s="71" t="s">
        <v>431</v>
      </c>
      <c r="D530" s="71" t="s">
        <v>462</v>
      </c>
      <c r="E530" s="71" t="s">
        <v>463</v>
      </c>
      <c r="F530" s="72">
        <v>27</v>
      </c>
      <c r="G530" s="72">
        <v>419.3</v>
      </c>
      <c r="H530" s="72">
        <v>41</v>
      </c>
      <c r="I530" s="72">
        <v>0</v>
      </c>
      <c r="J530" s="72">
        <v>0</v>
      </c>
      <c r="K530" s="72">
        <v>0</v>
      </c>
      <c r="L530" s="72">
        <v>0</v>
      </c>
      <c r="M530" s="72">
        <v>487.3</v>
      </c>
      <c r="N530" s="66">
        <f t="shared" si="34"/>
        <v>5.5407346603734864E-2</v>
      </c>
    </row>
    <row r="531" spans="1:14" x14ac:dyDescent="0.2">
      <c r="A531" s="71" t="s">
        <v>583</v>
      </c>
      <c r="B531" s="71" t="s">
        <v>147</v>
      </c>
      <c r="C531" s="71" t="s">
        <v>431</v>
      </c>
      <c r="D531" s="71" t="s">
        <v>464</v>
      </c>
      <c r="E531" s="71" t="s">
        <v>465</v>
      </c>
      <c r="F531" s="72">
        <v>18</v>
      </c>
      <c r="G531" s="72">
        <v>280.85000000000002</v>
      </c>
      <c r="H531" s="72">
        <v>4.5</v>
      </c>
      <c r="I531" s="72">
        <v>6</v>
      </c>
      <c r="J531" s="72">
        <v>0</v>
      </c>
      <c r="K531" s="72">
        <v>6</v>
      </c>
      <c r="L531" s="72">
        <v>0</v>
      </c>
      <c r="M531" s="72">
        <v>315.35000000000002</v>
      </c>
      <c r="N531" s="66">
        <f t="shared" si="34"/>
        <v>5.7079435547804022E-2</v>
      </c>
    </row>
    <row r="532" spans="1:14" x14ac:dyDescent="0.2">
      <c r="A532" s="71" t="s">
        <v>583</v>
      </c>
      <c r="B532" s="71" t="s">
        <v>147</v>
      </c>
      <c r="C532" s="71" t="s">
        <v>431</v>
      </c>
      <c r="D532" s="71" t="s">
        <v>466</v>
      </c>
      <c r="E532" s="71" t="s">
        <v>467</v>
      </c>
      <c r="F532" s="72">
        <v>10.5</v>
      </c>
      <c r="G532" s="72">
        <v>483.9</v>
      </c>
      <c r="H532" s="72">
        <v>10.5</v>
      </c>
      <c r="I532" s="72">
        <v>0</v>
      </c>
      <c r="J532" s="72">
        <v>0</v>
      </c>
      <c r="K532" s="72">
        <v>0</v>
      </c>
      <c r="L532" s="72">
        <v>0</v>
      </c>
      <c r="M532" s="72">
        <v>504.9</v>
      </c>
      <c r="N532" s="66">
        <f t="shared" si="34"/>
        <v>2.0796197266785502E-2</v>
      </c>
    </row>
    <row r="533" spans="1:14" x14ac:dyDescent="0.2">
      <c r="A533" s="71" t="s">
        <v>583</v>
      </c>
      <c r="B533" s="71" t="s">
        <v>147</v>
      </c>
      <c r="C533" s="71" t="s">
        <v>431</v>
      </c>
      <c r="D533" s="71" t="s">
        <v>468</v>
      </c>
      <c r="E533" s="71" t="s">
        <v>469</v>
      </c>
      <c r="F533" s="72">
        <v>19.5</v>
      </c>
      <c r="G533" s="72">
        <v>373.5</v>
      </c>
      <c r="H533" s="72">
        <v>40.5</v>
      </c>
      <c r="I533" s="72">
        <v>0</v>
      </c>
      <c r="J533" s="72">
        <v>0</v>
      </c>
      <c r="K533" s="72">
        <v>0</v>
      </c>
      <c r="L533" s="72">
        <v>0</v>
      </c>
      <c r="M533" s="72">
        <v>433.5</v>
      </c>
      <c r="N533" s="66">
        <f t="shared" si="34"/>
        <v>4.4982698961937718E-2</v>
      </c>
    </row>
    <row r="534" spans="1:14" x14ac:dyDescent="0.2">
      <c r="A534" s="71" t="s">
        <v>583</v>
      </c>
      <c r="B534" s="71" t="s">
        <v>147</v>
      </c>
      <c r="C534" s="71" t="s">
        <v>431</v>
      </c>
      <c r="D534" s="71" t="s">
        <v>470</v>
      </c>
      <c r="E534" s="71" t="s">
        <v>471</v>
      </c>
      <c r="F534" s="72">
        <v>10</v>
      </c>
      <c r="G534" s="72">
        <v>599.5</v>
      </c>
      <c r="H534" s="72">
        <v>9</v>
      </c>
      <c r="I534" s="72">
        <v>0</v>
      </c>
      <c r="J534" s="72">
        <v>0</v>
      </c>
      <c r="K534" s="72">
        <v>0</v>
      </c>
      <c r="L534" s="72">
        <v>0</v>
      </c>
      <c r="M534" s="72">
        <v>618.5</v>
      </c>
      <c r="N534" s="66">
        <f t="shared" si="34"/>
        <v>1.6168148746968473E-2</v>
      </c>
    </row>
    <row r="535" spans="1:14" x14ac:dyDescent="0.2">
      <c r="A535" s="71" t="s">
        <v>583</v>
      </c>
      <c r="B535" s="71" t="s">
        <v>147</v>
      </c>
      <c r="C535" s="71" t="s">
        <v>431</v>
      </c>
      <c r="D535" s="71" t="s">
        <v>552</v>
      </c>
      <c r="E535" s="71" t="s">
        <v>473</v>
      </c>
      <c r="F535" s="72">
        <v>14.15</v>
      </c>
      <c r="G535" s="72">
        <v>293.64999999999998</v>
      </c>
      <c r="H535" s="72">
        <v>4.5</v>
      </c>
      <c r="I535" s="72">
        <v>0</v>
      </c>
      <c r="J535" s="72">
        <v>0</v>
      </c>
      <c r="K535" s="72">
        <v>0</v>
      </c>
      <c r="L535" s="72">
        <v>0</v>
      </c>
      <c r="M535" s="72">
        <v>312.3</v>
      </c>
      <c r="N535" s="66">
        <f t="shared" si="34"/>
        <v>4.5308997758565478E-2</v>
      </c>
    </row>
    <row r="536" spans="1:14" x14ac:dyDescent="0.2">
      <c r="A536" s="71" t="s">
        <v>583</v>
      </c>
      <c r="B536" s="71" t="s">
        <v>147</v>
      </c>
      <c r="C536" s="71" t="s">
        <v>431</v>
      </c>
      <c r="D536" s="71" t="s">
        <v>586</v>
      </c>
      <c r="E536" s="71" t="s">
        <v>587</v>
      </c>
      <c r="F536" s="72">
        <v>0</v>
      </c>
      <c r="G536" s="72">
        <v>82.5</v>
      </c>
      <c r="H536" s="72">
        <v>0</v>
      </c>
      <c r="I536" s="72">
        <v>0</v>
      </c>
      <c r="J536" s="72">
        <v>0</v>
      </c>
      <c r="K536" s="72">
        <v>0</v>
      </c>
      <c r="L536" s="72">
        <v>0</v>
      </c>
      <c r="M536" s="72">
        <v>82.5</v>
      </c>
      <c r="N536" s="66">
        <f t="shared" si="34"/>
        <v>0</v>
      </c>
    </row>
    <row r="537" spans="1:14" ht="15" x14ac:dyDescent="0.25">
      <c r="A537" s="78" t="s">
        <v>583</v>
      </c>
      <c r="B537" s="78" t="s">
        <v>147</v>
      </c>
      <c r="C537" s="78" t="s">
        <v>431</v>
      </c>
      <c r="D537" s="78"/>
      <c r="E537" s="78" t="s">
        <v>438</v>
      </c>
      <c r="F537" s="79">
        <f>SUM(F530:F536)</f>
        <v>99.15</v>
      </c>
      <c r="G537" s="79">
        <f t="shared" ref="G537:M537" si="37">SUM(G530:G536)</f>
        <v>2533.2000000000003</v>
      </c>
      <c r="H537" s="79">
        <f t="shared" si="37"/>
        <v>110</v>
      </c>
      <c r="I537" s="79">
        <f t="shared" si="37"/>
        <v>6</v>
      </c>
      <c r="J537" s="79">
        <f t="shared" si="37"/>
        <v>0</v>
      </c>
      <c r="K537" s="79">
        <f t="shared" si="37"/>
        <v>6</v>
      </c>
      <c r="L537" s="79">
        <f t="shared" si="37"/>
        <v>0</v>
      </c>
      <c r="M537" s="79">
        <f t="shared" si="37"/>
        <v>2754.3500000000004</v>
      </c>
      <c r="N537" s="77">
        <f t="shared" si="34"/>
        <v>3.5997603790367962E-2</v>
      </c>
    </row>
    <row r="538" spans="1:14" x14ac:dyDescent="0.2">
      <c r="A538" s="71" t="s">
        <v>583</v>
      </c>
      <c r="B538" s="71" t="s">
        <v>158</v>
      </c>
      <c r="C538" s="71" t="s">
        <v>434</v>
      </c>
      <c r="D538" s="71" t="s">
        <v>474</v>
      </c>
      <c r="E538" s="71" t="s">
        <v>475</v>
      </c>
      <c r="F538" s="72">
        <v>32.700000000000003</v>
      </c>
      <c r="G538" s="72">
        <v>268.85000000000002</v>
      </c>
      <c r="H538" s="72">
        <v>36.299999999999997</v>
      </c>
      <c r="I538" s="72">
        <v>0</v>
      </c>
      <c r="J538" s="72">
        <v>0</v>
      </c>
      <c r="K538" s="72">
        <v>0</v>
      </c>
      <c r="L538" s="72">
        <v>0</v>
      </c>
      <c r="M538" s="72">
        <v>337.85</v>
      </c>
      <c r="N538" s="66">
        <f t="shared" si="34"/>
        <v>9.6788515613437917E-2</v>
      </c>
    </row>
    <row r="539" spans="1:14" x14ac:dyDescent="0.2">
      <c r="A539" s="71" t="s">
        <v>583</v>
      </c>
      <c r="B539" s="71" t="s">
        <v>158</v>
      </c>
      <c r="C539" s="71" t="s">
        <v>434</v>
      </c>
      <c r="D539" s="71" t="s">
        <v>476</v>
      </c>
      <c r="E539" s="71" t="s">
        <v>477</v>
      </c>
      <c r="F539" s="72">
        <v>44.7</v>
      </c>
      <c r="G539" s="72">
        <v>425.6</v>
      </c>
      <c r="H539" s="72">
        <v>27</v>
      </c>
      <c r="I539" s="72">
        <v>0</v>
      </c>
      <c r="J539" s="72">
        <v>0</v>
      </c>
      <c r="K539" s="72">
        <v>0</v>
      </c>
      <c r="L539" s="72">
        <v>0</v>
      </c>
      <c r="M539" s="72">
        <v>497.3</v>
      </c>
      <c r="N539" s="66">
        <f t="shared" si="34"/>
        <v>8.9885381057711641E-2</v>
      </c>
    </row>
    <row r="540" spans="1:14" x14ac:dyDescent="0.2">
      <c r="A540" s="71" t="s">
        <v>583</v>
      </c>
      <c r="B540" s="71" t="s">
        <v>158</v>
      </c>
      <c r="C540" s="71" t="s">
        <v>434</v>
      </c>
      <c r="D540" s="71" t="s">
        <v>478</v>
      </c>
      <c r="E540" s="71" t="s">
        <v>479</v>
      </c>
      <c r="F540" s="72">
        <v>33.549999999999997</v>
      </c>
      <c r="G540" s="72">
        <v>297.05</v>
      </c>
      <c r="H540" s="72">
        <v>6.7</v>
      </c>
      <c r="I540" s="72">
        <v>0</v>
      </c>
      <c r="J540" s="72">
        <v>0</v>
      </c>
      <c r="K540" s="72">
        <v>4.5</v>
      </c>
      <c r="L540" s="72">
        <v>0</v>
      </c>
      <c r="M540" s="72">
        <v>341.8</v>
      </c>
      <c r="N540" s="66">
        <f t="shared" si="34"/>
        <v>9.8156816851960205E-2</v>
      </c>
    </row>
    <row r="541" spans="1:14" x14ac:dyDescent="0.2">
      <c r="A541" s="71" t="s">
        <v>583</v>
      </c>
      <c r="B541" s="71" t="s">
        <v>158</v>
      </c>
      <c r="C541" s="71" t="s">
        <v>434</v>
      </c>
      <c r="D541" s="71" t="s">
        <v>553</v>
      </c>
      <c r="E541" s="71" t="s">
        <v>554</v>
      </c>
      <c r="F541" s="72">
        <v>56.45</v>
      </c>
      <c r="G541" s="72">
        <v>239</v>
      </c>
      <c r="H541" s="72">
        <v>6.5</v>
      </c>
      <c r="I541" s="72">
        <v>0</v>
      </c>
      <c r="J541" s="72">
        <v>0</v>
      </c>
      <c r="K541" s="72">
        <v>0</v>
      </c>
      <c r="L541" s="72">
        <v>0</v>
      </c>
      <c r="M541" s="72">
        <v>301.95</v>
      </c>
      <c r="N541" s="66">
        <f t="shared" si="34"/>
        <v>0.18695148203344927</v>
      </c>
    </row>
    <row r="542" spans="1:14" x14ac:dyDescent="0.2">
      <c r="A542" s="71" t="s">
        <v>583</v>
      </c>
      <c r="B542" s="71" t="s">
        <v>158</v>
      </c>
      <c r="C542" s="71" t="s">
        <v>434</v>
      </c>
      <c r="D542" s="71" t="s">
        <v>480</v>
      </c>
      <c r="E542" s="71" t="s">
        <v>481</v>
      </c>
      <c r="F542" s="72">
        <v>35.450000000000003</v>
      </c>
      <c r="G542" s="72">
        <v>268.14999999999998</v>
      </c>
      <c r="H542" s="72">
        <v>88.4</v>
      </c>
      <c r="I542" s="72">
        <v>24</v>
      </c>
      <c r="J542" s="72">
        <v>0</v>
      </c>
      <c r="K542" s="72">
        <v>30</v>
      </c>
      <c r="L542" s="72">
        <v>0</v>
      </c>
      <c r="M542" s="72">
        <v>446</v>
      </c>
      <c r="N542" s="66">
        <f t="shared" si="34"/>
        <v>7.9484304932735436E-2</v>
      </c>
    </row>
    <row r="543" spans="1:14" ht="15" x14ac:dyDescent="0.25">
      <c r="A543" s="78" t="s">
        <v>583</v>
      </c>
      <c r="B543" s="78" t="s">
        <v>158</v>
      </c>
      <c r="C543" s="78" t="s">
        <v>434</v>
      </c>
      <c r="D543" s="78"/>
      <c r="E543" s="78" t="s">
        <v>438</v>
      </c>
      <c r="F543" s="79">
        <f>SUM(F538:F542)</f>
        <v>202.85000000000002</v>
      </c>
      <c r="G543" s="79">
        <f t="shared" ref="G543:M543" si="38">SUM(G538:G542)</f>
        <v>1498.65</v>
      </c>
      <c r="H543" s="79">
        <f t="shared" si="38"/>
        <v>164.9</v>
      </c>
      <c r="I543" s="79">
        <f t="shared" si="38"/>
        <v>24</v>
      </c>
      <c r="J543" s="79">
        <f t="shared" si="38"/>
        <v>0</v>
      </c>
      <c r="K543" s="79">
        <f t="shared" si="38"/>
        <v>34.5</v>
      </c>
      <c r="L543" s="79">
        <f t="shared" si="38"/>
        <v>0</v>
      </c>
      <c r="M543" s="79">
        <f t="shared" si="38"/>
        <v>1924.9</v>
      </c>
      <c r="N543" s="77">
        <f t="shared" si="34"/>
        <v>0.1053820977713128</v>
      </c>
    </row>
    <row r="544" spans="1:14" x14ac:dyDescent="0.2">
      <c r="A544" s="71" t="s">
        <v>583</v>
      </c>
      <c r="B544" s="71" t="s">
        <v>149</v>
      </c>
      <c r="C544" s="71" t="s">
        <v>482</v>
      </c>
      <c r="D544" s="71" t="s">
        <v>588</v>
      </c>
      <c r="E544" s="71" t="s">
        <v>578</v>
      </c>
      <c r="F544" s="72">
        <v>84.3</v>
      </c>
      <c r="G544" s="72">
        <v>440.7</v>
      </c>
      <c r="H544" s="72">
        <v>0</v>
      </c>
      <c r="I544" s="72">
        <v>0</v>
      </c>
      <c r="J544" s="72">
        <v>0</v>
      </c>
      <c r="K544" s="72">
        <v>0</v>
      </c>
      <c r="L544" s="72">
        <v>0</v>
      </c>
      <c r="M544" s="72">
        <v>525</v>
      </c>
      <c r="N544" s="66">
        <f t="shared" si="34"/>
        <v>0.16057142857142856</v>
      </c>
    </row>
    <row r="545" spans="1:14" x14ac:dyDescent="0.2">
      <c r="A545" s="71" t="s">
        <v>583</v>
      </c>
      <c r="B545" s="71" t="s">
        <v>149</v>
      </c>
      <c r="C545" s="71" t="s">
        <v>482</v>
      </c>
      <c r="D545" s="71" t="s">
        <v>528</v>
      </c>
      <c r="E545" s="71" t="s">
        <v>529</v>
      </c>
      <c r="F545" s="72">
        <v>402.6</v>
      </c>
      <c r="G545" s="72">
        <v>1790.9</v>
      </c>
      <c r="H545" s="72">
        <v>359.9</v>
      </c>
      <c r="I545" s="72">
        <v>0</v>
      </c>
      <c r="J545" s="72">
        <v>0</v>
      </c>
      <c r="K545" s="72">
        <v>0</v>
      </c>
      <c r="L545" s="72">
        <v>0</v>
      </c>
      <c r="M545" s="72">
        <v>2553.4</v>
      </c>
      <c r="N545" s="66">
        <f t="shared" si="34"/>
        <v>0.15767212344325213</v>
      </c>
    </row>
    <row r="546" spans="1:14" ht="15" x14ac:dyDescent="0.25">
      <c r="A546" s="78" t="s">
        <v>583</v>
      </c>
      <c r="B546" s="78" t="s">
        <v>149</v>
      </c>
      <c r="C546" s="78" t="s">
        <v>482</v>
      </c>
      <c r="D546" s="78"/>
      <c r="E546" s="78" t="s">
        <v>438</v>
      </c>
      <c r="F546" s="79">
        <f>SUM(F544:F545)</f>
        <v>486.90000000000003</v>
      </c>
      <c r="G546" s="79">
        <f t="shared" ref="G546:M546" si="39">SUM(G544:G545)</f>
        <v>2231.6</v>
      </c>
      <c r="H546" s="79">
        <f t="shared" si="39"/>
        <v>359.9</v>
      </c>
      <c r="I546" s="79">
        <f t="shared" si="39"/>
        <v>0</v>
      </c>
      <c r="J546" s="79">
        <f t="shared" si="39"/>
        <v>0</v>
      </c>
      <c r="K546" s="79">
        <f t="shared" si="39"/>
        <v>0</v>
      </c>
      <c r="L546" s="79">
        <f t="shared" si="39"/>
        <v>0</v>
      </c>
      <c r="M546" s="79">
        <f t="shared" si="39"/>
        <v>3078.4</v>
      </c>
      <c r="N546" s="77">
        <f t="shared" si="34"/>
        <v>0.15816658004158005</v>
      </c>
    </row>
    <row r="547" spans="1:14" x14ac:dyDescent="0.2">
      <c r="A547" s="71" t="s">
        <v>583</v>
      </c>
      <c r="B547" s="71" t="s">
        <v>155</v>
      </c>
      <c r="C547" s="71" t="s">
        <v>437</v>
      </c>
      <c r="D547" s="71" t="s">
        <v>557</v>
      </c>
      <c r="E547" s="71" t="s">
        <v>486</v>
      </c>
      <c r="F547" s="72">
        <v>0</v>
      </c>
      <c r="G547" s="72">
        <v>1094.7</v>
      </c>
      <c r="H547" s="72">
        <v>163.5</v>
      </c>
      <c r="I547" s="72">
        <v>0</v>
      </c>
      <c r="J547" s="72">
        <v>0</v>
      </c>
      <c r="K547" s="72">
        <v>0</v>
      </c>
      <c r="L547" s="72">
        <v>3.2</v>
      </c>
      <c r="M547" s="72">
        <v>1263.5</v>
      </c>
      <c r="N547" s="66">
        <f t="shared" si="34"/>
        <v>0</v>
      </c>
    </row>
    <row r="548" spans="1:14" x14ac:dyDescent="0.2">
      <c r="A548" s="71" t="s">
        <v>583</v>
      </c>
      <c r="B548" s="71" t="s">
        <v>155</v>
      </c>
      <c r="C548" s="71" t="s">
        <v>437</v>
      </c>
      <c r="D548" s="71" t="s">
        <v>589</v>
      </c>
      <c r="E548" s="71" t="s">
        <v>579</v>
      </c>
      <c r="F548" s="72">
        <v>0</v>
      </c>
      <c r="G548" s="72">
        <v>174.8</v>
      </c>
      <c r="H548" s="72">
        <v>0</v>
      </c>
      <c r="I548" s="72">
        <v>0</v>
      </c>
      <c r="J548" s="72">
        <v>0</v>
      </c>
      <c r="K548" s="72">
        <v>0</v>
      </c>
      <c r="L548" s="72">
        <v>0</v>
      </c>
      <c r="M548" s="72">
        <v>174.8</v>
      </c>
      <c r="N548" s="66">
        <f t="shared" si="34"/>
        <v>0</v>
      </c>
    </row>
    <row r="549" spans="1:14" x14ac:dyDescent="0.2">
      <c r="A549" s="71" t="s">
        <v>583</v>
      </c>
      <c r="B549" s="71" t="s">
        <v>155</v>
      </c>
      <c r="C549" s="71" t="s">
        <v>437</v>
      </c>
      <c r="D549" s="71" t="s">
        <v>590</v>
      </c>
      <c r="E549" s="71" t="s">
        <v>580</v>
      </c>
      <c r="F549" s="72">
        <v>0</v>
      </c>
      <c r="G549" s="72">
        <v>122.4</v>
      </c>
      <c r="H549" s="72">
        <v>0</v>
      </c>
      <c r="I549" s="72">
        <v>0</v>
      </c>
      <c r="J549" s="72">
        <v>0</v>
      </c>
      <c r="K549" s="72">
        <v>0</v>
      </c>
      <c r="L549" s="72">
        <v>0</v>
      </c>
      <c r="M549" s="72">
        <v>122.4</v>
      </c>
      <c r="N549" s="66">
        <f t="shared" si="34"/>
        <v>0</v>
      </c>
    </row>
    <row r="550" spans="1:14" x14ac:dyDescent="0.2">
      <c r="A550" s="71" t="s">
        <v>583</v>
      </c>
      <c r="B550" s="71" t="s">
        <v>155</v>
      </c>
      <c r="C550" s="71" t="s">
        <v>437</v>
      </c>
      <c r="D550" s="71" t="s">
        <v>573</v>
      </c>
      <c r="E550" s="71" t="s">
        <v>574</v>
      </c>
      <c r="F550" s="72">
        <v>0</v>
      </c>
      <c r="G550" s="72">
        <v>391.2</v>
      </c>
      <c r="H550" s="72">
        <v>0.8</v>
      </c>
      <c r="I550" s="72">
        <v>0</v>
      </c>
      <c r="J550" s="72">
        <v>0</v>
      </c>
      <c r="K550" s="72">
        <v>0</v>
      </c>
      <c r="L550" s="72">
        <v>0</v>
      </c>
      <c r="M550" s="72">
        <v>392</v>
      </c>
      <c r="N550" s="66">
        <f t="shared" si="34"/>
        <v>0</v>
      </c>
    </row>
    <row r="551" spans="1:14" ht="15" x14ac:dyDescent="0.25">
      <c r="A551" s="78" t="s">
        <v>583</v>
      </c>
      <c r="B551" s="78" t="s">
        <v>155</v>
      </c>
      <c r="C551" s="78" t="s">
        <v>437</v>
      </c>
      <c r="D551" s="78"/>
      <c r="E551" s="78" t="s">
        <v>438</v>
      </c>
      <c r="F551" s="79">
        <f>SUM(F547:F550)</f>
        <v>0</v>
      </c>
      <c r="G551" s="79">
        <f t="shared" ref="G551:M551" si="40">SUM(G547:G550)</f>
        <v>1783.1000000000001</v>
      </c>
      <c r="H551" s="79">
        <f t="shared" si="40"/>
        <v>164.3</v>
      </c>
      <c r="I551" s="79">
        <f t="shared" si="40"/>
        <v>0</v>
      </c>
      <c r="J551" s="79">
        <f t="shared" si="40"/>
        <v>0</v>
      </c>
      <c r="K551" s="79">
        <f t="shared" si="40"/>
        <v>0</v>
      </c>
      <c r="L551" s="79">
        <f t="shared" si="40"/>
        <v>3.2</v>
      </c>
      <c r="M551" s="79">
        <f t="shared" si="40"/>
        <v>1952.7</v>
      </c>
      <c r="N551" s="77">
        <f t="shared" si="34"/>
        <v>0</v>
      </c>
    </row>
    <row r="552" spans="1:14" x14ac:dyDescent="0.2">
      <c r="A552" s="71" t="s">
        <v>583</v>
      </c>
      <c r="B552" s="71" t="s">
        <v>151</v>
      </c>
      <c r="C552" s="71" t="s">
        <v>487</v>
      </c>
      <c r="D552" s="71" t="s">
        <v>488</v>
      </c>
      <c r="E552" s="71" t="s">
        <v>489</v>
      </c>
      <c r="F552" s="72">
        <v>28.6</v>
      </c>
      <c r="G552" s="72">
        <v>487.55</v>
      </c>
      <c r="H552" s="72">
        <v>226.65</v>
      </c>
      <c r="I552" s="72">
        <v>0</v>
      </c>
      <c r="J552" s="72">
        <v>0</v>
      </c>
      <c r="K552" s="72">
        <v>0</v>
      </c>
      <c r="L552" s="72">
        <v>0</v>
      </c>
      <c r="M552" s="72">
        <v>742.8</v>
      </c>
      <c r="N552" s="66">
        <f t="shared" si="34"/>
        <v>3.8502961766289721E-2</v>
      </c>
    </row>
    <row r="553" spans="1:14" x14ac:dyDescent="0.2">
      <c r="A553" s="71" t="s">
        <v>583</v>
      </c>
      <c r="B553" s="71" t="s">
        <v>151</v>
      </c>
      <c r="C553" s="71" t="s">
        <v>487</v>
      </c>
      <c r="D553" s="71" t="s">
        <v>490</v>
      </c>
      <c r="E553" s="71" t="s">
        <v>465</v>
      </c>
      <c r="F553" s="72">
        <v>35.35</v>
      </c>
      <c r="G553" s="72">
        <v>390.7</v>
      </c>
      <c r="H553" s="72">
        <v>21.99</v>
      </c>
      <c r="I553" s="72">
        <v>0</v>
      </c>
      <c r="J553" s="72">
        <v>0</v>
      </c>
      <c r="K553" s="72">
        <v>0</v>
      </c>
      <c r="L553" s="72">
        <v>0</v>
      </c>
      <c r="M553" s="72">
        <v>448.04</v>
      </c>
      <c r="N553" s="66">
        <f t="shared" si="34"/>
        <v>7.8899205428086774E-2</v>
      </c>
    </row>
    <row r="554" spans="1:14" x14ac:dyDescent="0.2">
      <c r="A554" s="71" t="s">
        <v>583</v>
      </c>
      <c r="B554" s="71" t="s">
        <v>151</v>
      </c>
      <c r="C554" s="71" t="s">
        <v>487</v>
      </c>
      <c r="D554" s="71" t="s">
        <v>491</v>
      </c>
      <c r="E554" s="71" t="s">
        <v>492</v>
      </c>
      <c r="F554" s="72">
        <v>48.94</v>
      </c>
      <c r="G554" s="72">
        <v>792.98</v>
      </c>
      <c r="H554" s="72">
        <v>137.69999999999999</v>
      </c>
      <c r="I554" s="72">
        <v>0</v>
      </c>
      <c r="J554" s="72">
        <v>0</v>
      </c>
      <c r="K554" s="72">
        <v>0</v>
      </c>
      <c r="L554" s="72">
        <v>0</v>
      </c>
      <c r="M554" s="72">
        <v>979.62</v>
      </c>
      <c r="N554" s="66">
        <f t="shared" si="34"/>
        <v>4.9958147036606025E-2</v>
      </c>
    </row>
    <row r="555" spans="1:14" x14ac:dyDescent="0.2">
      <c r="A555" s="71" t="s">
        <v>583</v>
      </c>
      <c r="B555" s="71" t="s">
        <v>151</v>
      </c>
      <c r="C555" s="71" t="s">
        <v>487</v>
      </c>
      <c r="D555" s="71" t="s">
        <v>493</v>
      </c>
      <c r="E555" s="71" t="s">
        <v>467</v>
      </c>
      <c r="F555" s="72">
        <v>41.95</v>
      </c>
      <c r="G555" s="72">
        <v>819.41</v>
      </c>
      <c r="H555" s="72">
        <v>26.55</v>
      </c>
      <c r="I555" s="72">
        <v>0</v>
      </c>
      <c r="J555" s="72">
        <v>0</v>
      </c>
      <c r="K555" s="72">
        <v>0</v>
      </c>
      <c r="L555" s="72">
        <v>0</v>
      </c>
      <c r="M555" s="72">
        <v>887.91</v>
      </c>
      <c r="N555" s="66">
        <f t="shared" si="34"/>
        <v>4.7245779414580309E-2</v>
      </c>
    </row>
    <row r="556" spans="1:14" x14ac:dyDescent="0.2">
      <c r="A556" s="71" t="s">
        <v>583</v>
      </c>
      <c r="B556" s="71" t="s">
        <v>151</v>
      </c>
      <c r="C556" s="71" t="s">
        <v>487</v>
      </c>
      <c r="D556" s="71" t="s">
        <v>494</v>
      </c>
      <c r="E556" s="71" t="s">
        <v>471</v>
      </c>
      <c r="F556" s="72">
        <v>17.7</v>
      </c>
      <c r="G556" s="72">
        <v>895.65</v>
      </c>
      <c r="H556" s="72">
        <v>35.049999999999997</v>
      </c>
      <c r="I556" s="72">
        <v>0</v>
      </c>
      <c r="J556" s="72">
        <v>0</v>
      </c>
      <c r="K556" s="72">
        <v>0</v>
      </c>
      <c r="L556" s="72">
        <v>0</v>
      </c>
      <c r="M556" s="72">
        <v>948.4</v>
      </c>
      <c r="N556" s="66">
        <f t="shared" si="34"/>
        <v>1.8663011387600167E-2</v>
      </c>
    </row>
    <row r="557" spans="1:14" ht="15" x14ac:dyDescent="0.25">
      <c r="A557" s="78" t="s">
        <v>583</v>
      </c>
      <c r="B557" s="78" t="s">
        <v>151</v>
      </c>
      <c r="C557" s="78" t="s">
        <v>487</v>
      </c>
      <c r="D557" s="78"/>
      <c r="E557" s="78" t="s">
        <v>438</v>
      </c>
      <c r="F557" s="79">
        <f>SUM(F552:F556)</f>
        <v>172.54</v>
      </c>
      <c r="G557" s="79">
        <f t="shared" ref="G557:M557" si="41">SUM(G552:G556)</f>
        <v>3386.29</v>
      </c>
      <c r="H557" s="79">
        <f t="shared" si="41"/>
        <v>447.94000000000005</v>
      </c>
      <c r="I557" s="79">
        <f t="shared" si="41"/>
        <v>0</v>
      </c>
      <c r="J557" s="79">
        <f t="shared" si="41"/>
        <v>0</v>
      </c>
      <c r="K557" s="79">
        <f t="shared" si="41"/>
        <v>0</v>
      </c>
      <c r="L557" s="79">
        <f t="shared" si="41"/>
        <v>0</v>
      </c>
      <c r="M557" s="79">
        <f t="shared" si="41"/>
        <v>4006.77</v>
      </c>
      <c r="N557" s="77">
        <f t="shared" si="34"/>
        <v>4.3062117366357441E-2</v>
      </c>
    </row>
    <row r="558" spans="1:14" x14ac:dyDescent="0.2">
      <c r="A558" s="71" t="s">
        <v>583</v>
      </c>
      <c r="B558" s="71" t="s">
        <v>152</v>
      </c>
      <c r="C558" s="71" t="s">
        <v>435</v>
      </c>
      <c r="D558" s="71" t="s">
        <v>558</v>
      </c>
      <c r="E558" s="71" t="s">
        <v>559</v>
      </c>
      <c r="F558" s="72">
        <v>0</v>
      </c>
      <c r="G558" s="72">
        <v>297</v>
      </c>
      <c r="H558" s="72">
        <v>103.5</v>
      </c>
      <c r="I558" s="72">
        <v>0</v>
      </c>
      <c r="J558" s="72">
        <v>0</v>
      </c>
      <c r="K558" s="72">
        <v>0</v>
      </c>
      <c r="L558" s="72">
        <v>0</v>
      </c>
      <c r="M558" s="72">
        <v>400.5</v>
      </c>
      <c r="N558" s="66">
        <f t="shared" si="34"/>
        <v>0</v>
      </c>
    </row>
    <row r="559" spans="1:14" x14ac:dyDescent="0.2">
      <c r="A559" s="71" t="s">
        <v>583</v>
      </c>
      <c r="B559" s="71" t="s">
        <v>152</v>
      </c>
      <c r="C559" s="71" t="s">
        <v>435</v>
      </c>
      <c r="D559" s="71" t="s">
        <v>495</v>
      </c>
      <c r="E559" s="71" t="s">
        <v>469</v>
      </c>
      <c r="F559" s="72">
        <v>290.14</v>
      </c>
      <c r="G559" s="72">
        <v>1724.36</v>
      </c>
      <c r="H559" s="72">
        <v>279</v>
      </c>
      <c r="I559" s="72">
        <v>0</v>
      </c>
      <c r="J559" s="72">
        <v>0</v>
      </c>
      <c r="K559" s="72">
        <v>0</v>
      </c>
      <c r="L559" s="72">
        <v>30</v>
      </c>
      <c r="M559" s="72">
        <v>2331</v>
      </c>
      <c r="N559" s="66">
        <f t="shared" si="34"/>
        <v>0.12447018447018446</v>
      </c>
    </row>
    <row r="560" spans="1:14" x14ac:dyDescent="0.2">
      <c r="A560" s="71" t="s">
        <v>583</v>
      </c>
      <c r="B560" s="71" t="s">
        <v>152</v>
      </c>
      <c r="C560" s="71" t="s">
        <v>435</v>
      </c>
      <c r="D560" s="71" t="s">
        <v>591</v>
      </c>
      <c r="E560" s="71" t="s">
        <v>587</v>
      </c>
      <c r="F560" s="72">
        <v>0</v>
      </c>
      <c r="G560" s="72">
        <v>79.5</v>
      </c>
      <c r="H560" s="72">
        <v>0</v>
      </c>
      <c r="I560" s="72">
        <v>0</v>
      </c>
      <c r="J560" s="72">
        <v>0</v>
      </c>
      <c r="K560" s="72">
        <v>0</v>
      </c>
      <c r="L560" s="72">
        <v>0</v>
      </c>
      <c r="M560" s="72">
        <v>79.5</v>
      </c>
      <c r="N560" s="66">
        <f t="shared" si="34"/>
        <v>0</v>
      </c>
    </row>
    <row r="561" spans="1:14" ht="15" x14ac:dyDescent="0.25">
      <c r="A561" s="78" t="s">
        <v>583</v>
      </c>
      <c r="B561" s="78" t="s">
        <v>152</v>
      </c>
      <c r="C561" s="78" t="s">
        <v>435</v>
      </c>
      <c r="D561" s="78"/>
      <c r="E561" s="78" t="s">
        <v>438</v>
      </c>
      <c r="F561" s="79">
        <f>SUM(F558:F560)</f>
        <v>290.14</v>
      </c>
      <c r="G561" s="79">
        <f t="shared" ref="G561:M561" si="42">SUM(G558:G560)</f>
        <v>2100.8599999999997</v>
      </c>
      <c r="H561" s="79">
        <f t="shared" si="42"/>
        <v>382.5</v>
      </c>
      <c r="I561" s="79">
        <f t="shared" si="42"/>
        <v>0</v>
      </c>
      <c r="J561" s="79">
        <f t="shared" si="42"/>
        <v>0</v>
      </c>
      <c r="K561" s="79">
        <f t="shared" si="42"/>
        <v>0</v>
      </c>
      <c r="L561" s="79">
        <f t="shared" si="42"/>
        <v>30</v>
      </c>
      <c r="M561" s="79">
        <f t="shared" si="42"/>
        <v>2811</v>
      </c>
      <c r="N561" s="77">
        <f t="shared" si="34"/>
        <v>0.10321593738882959</v>
      </c>
    </row>
    <row r="562" spans="1:14" x14ac:dyDescent="0.2">
      <c r="A562" s="71" t="s">
        <v>583</v>
      </c>
      <c r="B562" s="71" t="s">
        <v>159</v>
      </c>
      <c r="C562" s="71" t="s">
        <v>496</v>
      </c>
      <c r="D562" s="71" t="s">
        <v>497</v>
      </c>
      <c r="E562" s="71" t="s">
        <v>463</v>
      </c>
      <c r="F562" s="72">
        <v>117.5</v>
      </c>
      <c r="G562" s="72">
        <v>883.7</v>
      </c>
      <c r="H562" s="72">
        <v>209.3</v>
      </c>
      <c r="I562" s="72">
        <v>0</v>
      </c>
      <c r="J562" s="72">
        <v>0</v>
      </c>
      <c r="K562" s="72">
        <v>0</v>
      </c>
      <c r="L562" s="72">
        <v>0</v>
      </c>
      <c r="M562" s="72">
        <v>1210.5</v>
      </c>
      <c r="N562" s="66">
        <f t="shared" si="34"/>
        <v>9.7067327550598922E-2</v>
      </c>
    </row>
    <row r="563" spans="1:14" x14ac:dyDescent="0.2">
      <c r="A563" s="71" t="s">
        <v>583</v>
      </c>
      <c r="B563" s="71" t="s">
        <v>159</v>
      </c>
      <c r="C563" s="71" t="s">
        <v>496</v>
      </c>
      <c r="D563" s="71" t="s">
        <v>498</v>
      </c>
      <c r="E563" s="71" t="s">
        <v>499</v>
      </c>
      <c r="F563" s="72">
        <v>0</v>
      </c>
      <c r="G563" s="72">
        <v>287.5</v>
      </c>
      <c r="H563" s="72">
        <v>15.7</v>
      </c>
      <c r="I563" s="72">
        <v>0</v>
      </c>
      <c r="J563" s="72">
        <v>0</v>
      </c>
      <c r="K563" s="72">
        <v>0</v>
      </c>
      <c r="L563" s="72">
        <v>0</v>
      </c>
      <c r="M563" s="72">
        <v>303.2</v>
      </c>
      <c r="N563" s="66">
        <f t="shared" si="34"/>
        <v>0</v>
      </c>
    </row>
    <row r="564" spans="1:14" ht="15" x14ac:dyDescent="0.25">
      <c r="A564" s="78" t="s">
        <v>583</v>
      </c>
      <c r="B564" s="78" t="s">
        <v>159</v>
      </c>
      <c r="C564" s="78" t="s">
        <v>496</v>
      </c>
      <c r="D564" s="78"/>
      <c r="E564" s="78" t="s">
        <v>438</v>
      </c>
      <c r="F564" s="79">
        <f>SUM(F562:F563)</f>
        <v>117.5</v>
      </c>
      <c r="G564" s="79">
        <f t="shared" ref="G564:M564" si="43">SUM(G562:G563)</f>
        <v>1171.2</v>
      </c>
      <c r="H564" s="79">
        <f t="shared" si="43"/>
        <v>225</v>
      </c>
      <c r="I564" s="79">
        <f t="shared" si="43"/>
        <v>0</v>
      </c>
      <c r="J564" s="79">
        <f t="shared" si="43"/>
        <v>0</v>
      </c>
      <c r="K564" s="79">
        <f t="shared" si="43"/>
        <v>0</v>
      </c>
      <c r="L564" s="79">
        <f t="shared" si="43"/>
        <v>0</v>
      </c>
      <c r="M564" s="79">
        <f t="shared" si="43"/>
        <v>1513.7</v>
      </c>
      <c r="N564" s="77">
        <f t="shared" si="34"/>
        <v>7.7624364140846933E-2</v>
      </c>
    </row>
    <row r="565" spans="1:14" x14ac:dyDescent="0.2">
      <c r="A565" s="71" t="s">
        <v>583</v>
      </c>
      <c r="B565" s="71" t="s">
        <v>160</v>
      </c>
      <c r="C565" s="71" t="s">
        <v>432</v>
      </c>
      <c r="D565" s="71" t="s">
        <v>500</v>
      </c>
      <c r="E565" s="71" t="s">
        <v>501</v>
      </c>
      <c r="F565" s="72">
        <v>160.36000000000001</v>
      </c>
      <c r="G565" s="72">
        <v>1678.64</v>
      </c>
      <c r="H565" s="72">
        <v>42</v>
      </c>
      <c r="I565" s="72">
        <v>0</v>
      </c>
      <c r="J565" s="72">
        <v>0</v>
      </c>
      <c r="K565" s="72">
        <v>0</v>
      </c>
      <c r="L565" s="72">
        <v>0</v>
      </c>
      <c r="M565" s="72">
        <v>1881</v>
      </c>
      <c r="N565" s="66">
        <f t="shared" si="34"/>
        <v>8.525252525252526E-2</v>
      </c>
    </row>
    <row r="566" spans="1:14" x14ac:dyDescent="0.2">
      <c r="A566" s="71" t="s">
        <v>583</v>
      </c>
      <c r="B566" s="71" t="s">
        <v>160</v>
      </c>
      <c r="C566" s="71" t="s">
        <v>432</v>
      </c>
      <c r="D566" s="71" t="s">
        <v>592</v>
      </c>
      <c r="E566" s="71" t="s">
        <v>503</v>
      </c>
      <c r="F566" s="72">
        <v>0</v>
      </c>
      <c r="G566" s="72">
        <v>108</v>
      </c>
      <c r="H566" s="72">
        <v>0</v>
      </c>
      <c r="I566" s="72">
        <v>0</v>
      </c>
      <c r="J566" s="72">
        <v>0</v>
      </c>
      <c r="K566" s="72">
        <v>0</v>
      </c>
      <c r="L566" s="72">
        <v>0</v>
      </c>
      <c r="M566" s="72">
        <v>120</v>
      </c>
      <c r="N566" s="66">
        <f t="shared" si="34"/>
        <v>0</v>
      </c>
    </row>
    <row r="567" spans="1:14" x14ac:dyDescent="0.2">
      <c r="A567" s="71" t="s">
        <v>583</v>
      </c>
      <c r="B567" s="71" t="s">
        <v>160</v>
      </c>
      <c r="C567" s="71" t="s">
        <v>432</v>
      </c>
      <c r="D567" s="71" t="s">
        <v>502</v>
      </c>
      <c r="E567" s="71" t="s">
        <v>503</v>
      </c>
      <c r="F567" s="72">
        <v>5.62</v>
      </c>
      <c r="G567" s="72">
        <v>406.12</v>
      </c>
      <c r="H567" s="72">
        <v>12</v>
      </c>
      <c r="I567" s="72">
        <v>0</v>
      </c>
      <c r="J567" s="72">
        <v>0</v>
      </c>
      <c r="K567" s="72">
        <v>0</v>
      </c>
      <c r="L567" s="72">
        <v>0</v>
      </c>
      <c r="M567" s="72">
        <v>426</v>
      </c>
      <c r="N567" s="66">
        <f t="shared" si="34"/>
        <v>1.3192488262910798E-2</v>
      </c>
    </row>
    <row r="568" spans="1:14" x14ac:dyDescent="0.2">
      <c r="A568" s="71" t="s">
        <v>583</v>
      </c>
      <c r="B568" s="71" t="s">
        <v>160</v>
      </c>
      <c r="C568" s="71" t="s">
        <v>432</v>
      </c>
      <c r="D568" s="71" t="s">
        <v>545</v>
      </c>
      <c r="E568" s="71" t="s">
        <v>546</v>
      </c>
      <c r="F568" s="72">
        <v>1</v>
      </c>
      <c r="G568" s="72">
        <v>557</v>
      </c>
      <c r="H568" s="72">
        <v>18</v>
      </c>
      <c r="I568" s="72">
        <v>0</v>
      </c>
      <c r="J568" s="72">
        <v>0</v>
      </c>
      <c r="K568" s="72">
        <v>0</v>
      </c>
      <c r="L568" s="72">
        <v>0</v>
      </c>
      <c r="M568" s="72">
        <v>582</v>
      </c>
      <c r="N568" s="66">
        <f t="shared" si="34"/>
        <v>1.718213058419244E-3</v>
      </c>
    </row>
    <row r="569" spans="1:14" ht="15" x14ac:dyDescent="0.25">
      <c r="A569" s="78" t="s">
        <v>583</v>
      </c>
      <c r="B569" s="78" t="s">
        <v>160</v>
      </c>
      <c r="C569" s="78" t="s">
        <v>432</v>
      </c>
      <c r="D569" s="78"/>
      <c r="E569" s="78" t="s">
        <v>438</v>
      </c>
      <c r="F569" s="79">
        <f>SUM(F565:F568)</f>
        <v>166.98000000000002</v>
      </c>
      <c r="G569" s="79">
        <f t="shared" ref="G569:M569" si="44">SUM(G565:G568)</f>
        <v>2749.76</v>
      </c>
      <c r="H569" s="79">
        <f t="shared" si="44"/>
        <v>72</v>
      </c>
      <c r="I569" s="79">
        <f t="shared" si="44"/>
        <v>0</v>
      </c>
      <c r="J569" s="79">
        <f t="shared" si="44"/>
        <v>0</v>
      </c>
      <c r="K569" s="79">
        <f t="shared" si="44"/>
        <v>0</v>
      </c>
      <c r="L569" s="79">
        <f t="shared" si="44"/>
        <v>0</v>
      </c>
      <c r="M569" s="79">
        <f t="shared" si="44"/>
        <v>3009</v>
      </c>
      <c r="N569" s="77">
        <f t="shared" si="34"/>
        <v>5.5493519441674979E-2</v>
      </c>
    </row>
    <row r="570" spans="1:14" x14ac:dyDescent="0.2">
      <c r="A570" s="71" t="s">
        <v>583</v>
      </c>
      <c r="B570" s="71" t="s">
        <v>156</v>
      </c>
      <c r="C570" s="71" t="s">
        <v>504</v>
      </c>
      <c r="D570" s="71" t="s">
        <v>505</v>
      </c>
      <c r="E570" s="71" t="s">
        <v>506</v>
      </c>
      <c r="F570" s="72">
        <v>0</v>
      </c>
      <c r="G570" s="72">
        <v>407.63</v>
      </c>
      <c r="H570" s="72">
        <v>4.5</v>
      </c>
      <c r="I570" s="72">
        <v>0</v>
      </c>
      <c r="J570" s="72">
        <v>0</v>
      </c>
      <c r="K570" s="72">
        <v>0</v>
      </c>
      <c r="L570" s="72">
        <v>0</v>
      </c>
      <c r="M570" s="72">
        <v>412.13</v>
      </c>
      <c r="N570" s="66">
        <f t="shared" si="34"/>
        <v>0</v>
      </c>
    </row>
    <row r="571" spans="1:14" ht="15" x14ac:dyDescent="0.25">
      <c r="A571" s="78" t="s">
        <v>583</v>
      </c>
      <c r="B571" s="78" t="s">
        <v>156</v>
      </c>
      <c r="C571" s="78" t="s">
        <v>504</v>
      </c>
      <c r="D571" s="78"/>
      <c r="E571" s="78" t="s">
        <v>438</v>
      </c>
      <c r="F571" s="79">
        <f>SUM(F570)</f>
        <v>0</v>
      </c>
      <c r="G571" s="79">
        <f t="shared" ref="G571:M571" si="45">SUM(G570)</f>
        <v>407.63</v>
      </c>
      <c r="H571" s="79">
        <f t="shared" si="45"/>
        <v>4.5</v>
      </c>
      <c r="I571" s="79">
        <f t="shared" si="45"/>
        <v>0</v>
      </c>
      <c r="J571" s="79">
        <f t="shared" si="45"/>
        <v>0</v>
      </c>
      <c r="K571" s="79">
        <f t="shared" si="45"/>
        <v>0</v>
      </c>
      <c r="L571" s="79">
        <f t="shared" si="45"/>
        <v>0</v>
      </c>
      <c r="M571" s="79">
        <f t="shared" si="45"/>
        <v>412.13</v>
      </c>
      <c r="N571" s="77">
        <f t="shared" si="34"/>
        <v>0</v>
      </c>
    </row>
    <row r="572" spans="1:14" x14ac:dyDescent="0.2">
      <c r="A572" s="71" t="s">
        <v>583</v>
      </c>
      <c r="B572" s="71" t="s">
        <v>157</v>
      </c>
      <c r="C572" s="71" t="s">
        <v>510</v>
      </c>
      <c r="D572" s="71" t="s">
        <v>524</v>
      </c>
      <c r="E572" s="71" t="s">
        <v>525</v>
      </c>
      <c r="F572" s="72">
        <v>68.150000000000006</v>
      </c>
      <c r="G572" s="72">
        <v>392.45</v>
      </c>
      <c r="H572" s="72">
        <v>0</v>
      </c>
      <c r="I572" s="72">
        <v>0</v>
      </c>
      <c r="J572" s="72">
        <v>0</v>
      </c>
      <c r="K572" s="72">
        <v>0</v>
      </c>
      <c r="L572" s="72">
        <v>0</v>
      </c>
      <c r="M572" s="72">
        <v>460.6</v>
      </c>
      <c r="N572" s="66">
        <f t="shared" si="34"/>
        <v>0.14795918367346939</v>
      </c>
    </row>
    <row r="573" spans="1:14" x14ac:dyDescent="0.2">
      <c r="A573" s="71" t="s">
        <v>583</v>
      </c>
      <c r="B573" s="71" t="s">
        <v>157</v>
      </c>
      <c r="C573" s="71" t="s">
        <v>510</v>
      </c>
      <c r="D573" s="71" t="s">
        <v>576</v>
      </c>
      <c r="E573" s="71" t="s">
        <v>581</v>
      </c>
      <c r="F573" s="72">
        <v>0</v>
      </c>
      <c r="G573" s="72">
        <v>60</v>
      </c>
      <c r="H573" s="72">
        <v>0</v>
      </c>
      <c r="I573" s="72">
        <v>0</v>
      </c>
      <c r="J573" s="72">
        <v>0</v>
      </c>
      <c r="K573" s="72">
        <v>0</v>
      </c>
      <c r="L573" s="72">
        <v>0</v>
      </c>
      <c r="M573" s="72">
        <v>60</v>
      </c>
      <c r="N573" s="66">
        <f t="shared" si="34"/>
        <v>0</v>
      </c>
    </row>
    <row r="574" spans="1:14" x14ac:dyDescent="0.2">
      <c r="A574" s="71" t="s">
        <v>583</v>
      </c>
      <c r="B574" s="71" t="s">
        <v>157</v>
      </c>
      <c r="C574" s="71" t="s">
        <v>510</v>
      </c>
      <c r="D574" s="71" t="s">
        <v>517</v>
      </c>
      <c r="E574" s="71" t="s">
        <v>518</v>
      </c>
      <c r="F574" s="72">
        <v>75.95</v>
      </c>
      <c r="G574" s="72">
        <v>306.64999999999998</v>
      </c>
      <c r="H574" s="72">
        <v>5</v>
      </c>
      <c r="I574" s="72">
        <v>0</v>
      </c>
      <c r="J574" s="72">
        <v>0</v>
      </c>
      <c r="K574" s="72">
        <v>0</v>
      </c>
      <c r="L574" s="72">
        <v>0</v>
      </c>
      <c r="M574" s="72">
        <v>387.6</v>
      </c>
      <c r="N574" s="66">
        <f t="shared" si="34"/>
        <v>0.19594943240454077</v>
      </c>
    </row>
    <row r="575" spans="1:14" x14ac:dyDescent="0.2">
      <c r="A575" s="71" t="s">
        <v>583</v>
      </c>
      <c r="B575" s="71" t="s">
        <v>157</v>
      </c>
      <c r="C575" s="71" t="s">
        <v>510</v>
      </c>
      <c r="D575" s="71" t="s">
        <v>511</v>
      </c>
      <c r="E575" s="71" t="s">
        <v>512</v>
      </c>
      <c r="F575" s="72">
        <v>109.65</v>
      </c>
      <c r="G575" s="72">
        <v>360.75</v>
      </c>
      <c r="H575" s="72">
        <v>0</v>
      </c>
      <c r="I575" s="72">
        <v>0</v>
      </c>
      <c r="J575" s="72">
        <v>0</v>
      </c>
      <c r="K575" s="72">
        <v>0</v>
      </c>
      <c r="L575" s="72">
        <v>0</v>
      </c>
      <c r="M575" s="72">
        <v>470.4</v>
      </c>
      <c r="N575" s="66">
        <f t="shared" si="34"/>
        <v>0.23309948979591838</v>
      </c>
    </row>
    <row r="576" spans="1:14" x14ac:dyDescent="0.2">
      <c r="A576" s="71" t="s">
        <v>583</v>
      </c>
      <c r="B576" s="71" t="s">
        <v>157</v>
      </c>
      <c r="C576" s="71" t="s">
        <v>510</v>
      </c>
      <c r="D576" s="71" t="s">
        <v>513</v>
      </c>
      <c r="E576" s="71" t="s">
        <v>514</v>
      </c>
      <c r="F576" s="72">
        <v>236.3</v>
      </c>
      <c r="G576" s="72">
        <v>1158.3</v>
      </c>
      <c r="H576" s="72">
        <v>292</v>
      </c>
      <c r="I576" s="72">
        <v>0</v>
      </c>
      <c r="J576" s="72">
        <v>0</v>
      </c>
      <c r="K576" s="72">
        <v>0</v>
      </c>
      <c r="L576" s="72">
        <v>0</v>
      </c>
      <c r="M576" s="72">
        <v>1686.6</v>
      </c>
      <c r="N576" s="66">
        <f t="shared" si="34"/>
        <v>0.14010435195067</v>
      </c>
    </row>
    <row r="577" spans="1:14" x14ac:dyDescent="0.2">
      <c r="A577" s="71" t="s">
        <v>583</v>
      </c>
      <c r="B577" s="71" t="s">
        <v>157</v>
      </c>
      <c r="C577" s="71" t="s">
        <v>510</v>
      </c>
      <c r="D577" s="71" t="s">
        <v>555</v>
      </c>
      <c r="E577" s="71" t="s">
        <v>473</v>
      </c>
      <c r="F577" s="72">
        <v>82.99</v>
      </c>
      <c r="G577" s="72">
        <v>407.08</v>
      </c>
      <c r="H577" s="72">
        <v>0</v>
      </c>
      <c r="I577" s="72">
        <v>0</v>
      </c>
      <c r="J577" s="72">
        <v>0</v>
      </c>
      <c r="K577" s="72">
        <v>0</v>
      </c>
      <c r="L577" s="72">
        <v>0</v>
      </c>
      <c r="M577" s="72">
        <v>490.07</v>
      </c>
      <c r="N577" s="66">
        <f>F577/M577</f>
        <v>0.1693431550594813</v>
      </c>
    </row>
    <row r="578" spans="1:14" ht="15" x14ac:dyDescent="0.25">
      <c r="A578" s="78" t="s">
        <v>583</v>
      </c>
      <c r="B578" s="78" t="s">
        <v>157</v>
      </c>
      <c r="C578" s="78" t="s">
        <v>510</v>
      </c>
      <c r="D578" s="78"/>
      <c r="E578" s="78" t="s">
        <v>438</v>
      </c>
      <c r="F578" s="79">
        <f>SUM(F572:F577)</f>
        <v>573.04000000000008</v>
      </c>
      <c r="G578" s="79">
        <f t="shared" ref="G578:M578" si="46">SUM(G572:G577)</f>
        <v>2685.2299999999996</v>
      </c>
      <c r="H578" s="79">
        <f t="shared" si="46"/>
        <v>297</v>
      </c>
      <c r="I578" s="79">
        <f t="shared" si="46"/>
        <v>0</v>
      </c>
      <c r="J578" s="79">
        <f t="shared" si="46"/>
        <v>0</v>
      </c>
      <c r="K578" s="79">
        <f t="shared" si="46"/>
        <v>0</v>
      </c>
      <c r="L578" s="79">
        <f t="shared" si="46"/>
        <v>0</v>
      </c>
      <c r="M578" s="79">
        <f t="shared" si="46"/>
        <v>3555.27</v>
      </c>
      <c r="N578" s="77">
        <f>F578/M578</f>
        <v>0.16118044480447338</v>
      </c>
    </row>
    <row r="579" spans="1:14" x14ac:dyDescent="0.2">
      <c r="A579" s="71" t="s">
        <v>583</v>
      </c>
      <c r="B579" s="71" t="s">
        <v>150</v>
      </c>
      <c r="C579" s="71" t="s">
        <v>582</v>
      </c>
      <c r="D579" s="71" t="s">
        <v>508</v>
      </c>
      <c r="E579" s="71" t="s">
        <v>509</v>
      </c>
      <c r="F579" s="72">
        <v>22.5</v>
      </c>
      <c r="G579" s="72">
        <v>640.04999999999995</v>
      </c>
      <c r="H579" s="72">
        <v>36</v>
      </c>
      <c r="I579" s="72">
        <v>0</v>
      </c>
      <c r="J579" s="72">
        <v>0</v>
      </c>
      <c r="K579" s="72">
        <v>0</v>
      </c>
      <c r="L579" s="72">
        <v>0</v>
      </c>
      <c r="M579" s="72">
        <v>698.55</v>
      </c>
      <c r="N579" s="66">
        <f t="shared" si="34"/>
        <v>3.2209576980888985E-2</v>
      </c>
    </row>
    <row r="580" spans="1:14" ht="15" x14ac:dyDescent="0.25">
      <c r="A580" s="78" t="s">
        <v>583</v>
      </c>
      <c r="B580" s="78" t="s">
        <v>150</v>
      </c>
      <c r="C580" s="78" t="s">
        <v>582</v>
      </c>
      <c r="D580" s="78"/>
      <c r="E580" s="78" t="s">
        <v>438</v>
      </c>
      <c r="F580" s="79">
        <f>SUM(F579)</f>
        <v>22.5</v>
      </c>
      <c r="G580" s="79">
        <f t="shared" ref="G580:M580" si="47">SUM(G579)</f>
        <v>640.04999999999995</v>
      </c>
      <c r="H580" s="79">
        <f t="shared" si="47"/>
        <v>36</v>
      </c>
      <c r="I580" s="79">
        <f t="shared" si="47"/>
        <v>0</v>
      </c>
      <c r="J580" s="79">
        <f t="shared" si="47"/>
        <v>0</v>
      </c>
      <c r="K580" s="79">
        <f t="shared" si="47"/>
        <v>0</v>
      </c>
      <c r="L580" s="79">
        <f t="shared" si="47"/>
        <v>0</v>
      </c>
      <c r="M580" s="79">
        <f t="shared" si="47"/>
        <v>698.55</v>
      </c>
      <c r="N580" s="77">
        <f t="shared" si="34"/>
        <v>3.2209576980888985E-2</v>
      </c>
    </row>
    <row r="581" spans="1:14" x14ac:dyDescent="0.2">
      <c r="A581" s="71" t="s">
        <v>583</v>
      </c>
      <c r="B581" s="71" t="s">
        <v>161</v>
      </c>
      <c r="C581" s="71" t="s">
        <v>534</v>
      </c>
      <c r="D581" s="71" t="s">
        <v>542</v>
      </c>
      <c r="E581" s="71" t="s">
        <v>543</v>
      </c>
      <c r="F581" s="72">
        <v>45</v>
      </c>
      <c r="G581" s="72">
        <v>0</v>
      </c>
      <c r="H581" s="72">
        <v>0</v>
      </c>
      <c r="I581" s="72">
        <v>72</v>
      </c>
      <c r="J581" s="72">
        <v>18</v>
      </c>
      <c r="K581" s="72">
        <v>72</v>
      </c>
      <c r="L581" s="72">
        <v>0</v>
      </c>
      <c r="M581" s="72">
        <v>207</v>
      </c>
      <c r="N581" s="66">
        <f t="shared" si="34"/>
        <v>0.21739130434782608</v>
      </c>
    </row>
    <row r="582" spans="1:14" x14ac:dyDescent="0.2">
      <c r="A582" s="71" t="s">
        <v>583</v>
      </c>
      <c r="B582" s="71" t="s">
        <v>161</v>
      </c>
      <c r="C582" s="71" t="s">
        <v>534</v>
      </c>
      <c r="D582" s="71" t="s">
        <v>535</v>
      </c>
      <c r="E582" s="71" t="s">
        <v>536</v>
      </c>
      <c r="F582" s="72">
        <v>0</v>
      </c>
      <c r="G582" s="72">
        <v>139.5</v>
      </c>
      <c r="H582" s="72">
        <v>0</v>
      </c>
      <c r="I582" s="72">
        <v>0</v>
      </c>
      <c r="J582" s="72">
        <v>0</v>
      </c>
      <c r="K582" s="72">
        <v>0</v>
      </c>
      <c r="L582" s="72">
        <v>0</v>
      </c>
      <c r="M582" s="72">
        <v>139.5</v>
      </c>
      <c r="N582" s="66">
        <f t="shared" si="34"/>
        <v>0</v>
      </c>
    </row>
    <row r="583" spans="1:14" x14ac:dyDescent="0.2">
      <c r="A583" t="s">
        <v>438</v>
      </c>
      <c r="F583">
        <f>SUM(F580+F581+F578+F571+F569+F564+F561+F557+F551+F546+F543+F537+F529+F525)</f>
        <v>2325.0500000000002</v>
      </c>
      <c r="G583">
        <f>SUM(G580+G581+G578+G571+G569+G564+G561+G557+G551+G546+G543+G537+G529+G525)</f>
        <v>23994.52</v>
      </c>
      <c r="H583">
        <f>SUM(H580+H581+H578+H571+H569+H564+H561+H557+H551+H546+H543+H537+H529+H525)</f>
        <v>2547.89</v>
      </c>
      <c r="I583">
        <f t="shared" ref="I583:L583" si="48">SUM(I580+I581+I578+I571+I569+I564+I561+I557+I551+I546+I543+I537+I529+I525)</f>
        <v>102</v>
      </c>
      <c r="J583">
        <f t="shared" si="48"/>
        <v>18</v>
      </c>
      <c r="K583">
        <f t="shared" si="48"/>
        <v>112.5</v>
      </c>
      <c r="L583">
        <f t="shared" si="48"/>
        <v>33.200000000000003</v>
      </c>
      <c r="M583">
        <f>SUM(M582+M580+M581+M578+M571+M569+M564+M561+M557+M551+M546+M543+M537+M529+M525)</f>
        <v>29302.520000000004</v>
      </c>
      <c r="N583" s="66">
        <f t="shared" si="34"/>
        <v>7.934641798725843E-2</v>
      </c>
    </row>
    <row r="585" spans="1:14" x14ac:dyDescent="0.2">
      <c r="A585" s="80" t="s">
        <v>560</v>
      </c>
      <c r="B585" s="80" t="s">
        <v>561</v>
      </c>
      <c r="C585" s="80" t="s">
        <v>562</v>
      </c>
      <c r="D585" s="80" t="s">
        <v>563</v>
      </c>
      <c r="E585" s="80" t="s">
        <v>564</v>
      </c>
      <c r="F585" s="80" t="s">
        <v>565</v>
      </c>
      <c r="G585" s="80" t="s">
        <v>566</v>
      </c>
      <c r="H585" s="80" t="s">
        <v>567</v>
      </c>
      <c r="I585" s="80" t="s">
        <v>568</v>
      </c>
      <c r="J585" s="80" t="s">
        <v>569</v>
      </c>
      <c r="K585" s="80" t="s">
        <v>570</v>
      </c>
      <c r="L585" s="80" t="s">
        <v>571</v>
      </c>
      <c r="M585" s="80" t="s">
        <v>438</v>
      </c>
    </row>
    <row r="586" spans="1:14" x14ac:dyDescent="0.2">
      <c r="A586" s="81" t="s">
        <v>593</v>
      </c>
      <c r="B586" s="81" t="s">
        <v>153</v>
      </c>
      <c r="C586" s="81" t="s">
        <v>449</v>
      </c>
      <c r="D586" s="81" t="s">
        <v>450</v>
      </c>
      <c r="E586" s="81" t="s">
        <v>451</v>
      </c>
      <c r="F586" s="82">
        <v>69.7</v>
      </c>
      <c r="G586" s="82">
        <v>489.25</v>
      </c>
      <c r="H586" s="82">
        <v>121.05</v>
      </c>
      <c r="I586" s="82">
        <v>0</v>
      </c>
      <c r="J586" s="82">
        <v>0</v>
      </c>
      <c r="K586" s="82">
        <v>0</v>
      </c>
      <c r="L586" s="82">
        <v>0</v>
      </c>
      <c r="M586" s="82">
        <v>680</v>
      </c>
      <c r="N586" s="83">
        <f>F586/M586</f>
        <v>0.10250000000000001</v>
      </c>
    </row>
    <row r="587" spans="1:14" x14ac:dyDescent="0.2">
      <c r="A587" s="81" t="s">
        <v>593</v>
      </c>
      <c r="B587" s="81" t="s">
        <v>153</v>
      </c>
      <c r="C587" s="81" t="s">
        <v>449</v>
      </c>
      <c r="D587" s="81" t="s">
        <v>452</v>
      </c>
      <c r="E587" s="81" t="s">
        <v>453</v>
      </c>
      <c r="F587" s="82">
        <v>32.950000000000003</v>
      </c>
      <c r="G587" s="82">
        <v>479.66</v>
      </c>
      <c r="H587" s="82">
        <v>6</v>
      </c>
      <c r="I587" s="82">
        <v>0</v>
      </c>
      <c r="J587" s="82">
        <v>0</v>
      </c>
      <c r="K587" s="82">
        <v>0</v>
      </c>
      <c r="L587" s="82">
        <v>0</v>
      </c>
      <c r="M587" s="82">
        <v>518.61</v>
      </c>
      <c r="N587" s="83">
        <f t="shared" ref="N587:N648" si="49">F587/M587</f>
        <v>6.353521914347969E-2</v>
      </c>
    </row>
    <row r="588" spans="1:14" x14ac:dyDescent="0.2">
      <c r="A588" s="81" t="s">
        <v>593</v>
      </c>
      <c r="B588" s="81" t="s">
        <v>153</v>
      </c>
      <c r="C588" s="81" t="s">
        <v>449</v>
      </c>
      <c r="D588" s="81" t="s">
        <v>454</v>
      </c>
      <c r="E588" s="81" t="s">
        <v>594</v>
      </c>
      <c r="F588" s="82">
        <v>49.83</v>
      </c>
      <c r="G588" s="82">
        <v>645.33000000000004</v>
      </c>
      <c r="H588" s="82">
        <v>12</v>
      </c>
      <c r="I588" s="82">
        <v>0</v>
      </c>
      <c r="J588" s="82">
        <v>0</v>
      </c>
      <c r="K588" s="82">
        <v>0</v>
      </c>
      <c r="L588" s="82">
        <v>0</v>
      </c>
      <c r="M588" s="82">
        <v>707.16</v>
      </c>
      <c r="N588" s="83">
        <f t="shared" si="49"/>
        <v>7.0464958425250301E-2</v>
      </c>
    </row>
    <row r="589" spans="1:14" x14ac:dyDescent="0.2">
      <c r="A589" s="81" t="s">
        <v>593</v>
      </c>
      <c r="B589" s="81" t="s">
        <v>153</v>
      </c>
      <c r="C589" s="81" t="s">
        <v>449</v>
      </c>
      <c r="D589" s="81" t="s">
        <v>456</v>
      </c>
      <c r="E589" s="81" t="s">
        <v>595</v>
      </c>
      <c r="F589" s="82">
        <v>8.35</v>
      </c>
      <c r="G589" s="82">
        <v>299.23</v>
      </c>
      <c r="H589" s="82">
        <v>6</v>
      </c>
      <c r="I589" s="82">
        <v>0</v>
      </c>
      <c r="J589" s="82">
        <v>0</v>
      </c>
      <c r="K589" s="82">
        <v>0</v>
      </c>
      <c r="L589" s="82">
        <v>0</v>
      </c>
      <c r="M589" s="82">
        <v>313.58</v>
      </c>
      <c r="N589" s="83">
        <f t="shared" si="49"/>
        <v>2.6627973722813954E-2</v>
      </c>
    </row>
    <row r="590" spans="1:14" ht="15" x14ac:dyDescent="0.25">
      <c r="A590" s="78" t="s">
        <v>593</v>
      </c>
      <c r="B590" s="78" t="s">
        <v>153</v>
      </c>
      <c r="C590" s="84" t="s">
        <v>449</v>
      </c>
      <c r="D590" s="78"/>
      <c r="E590" s="84" t="s">
        <v>438</v>
      </c>
      <c r="F590" s="79">
        <f>SUM(F586:F589)</f>
        <v>160.83000000000001</v>
      </c>
      <c r="G590" s="79">
        <f t="shared" ref="G590:L590" si="50">SUM(G586:G589)</f>
        <v>1913.4700000000003</v>
      </c>
      <c r="H590" s="79">
        <f t="shared" si="50"/>
        <v>145.05000000000001</v>
      </c>
      <c r="I590" s="79">
        <f t="shared" si="50"/>
        <v>0</v>
      </c>
      <c r="J590" s="79">
        <f t="shared" si="50"/>
        <v>0</v>
      </c>
      <c r="K590" s="79">
        <f t="shared" si="50"/>
        <v>0</v>
      </c>
      <c r="L590" s="79">
        <f t="shared" si="50"/>
        <v>0</v>
      </c>
      <c r="M590" s="79">
        <f>SUM(M586:M589)</f>
        <v>2219.35</v>
      </c>
      <c r="N590" s="85">
        <f t="shared" si="49"/>
        <v>7.2467163809223425E-2</v>
      </c>
    </row>
    <row r="591" spans="1:14" x14ac:dyDescent="0.2">
      <c r="A591" s="81" t="s">
        <v>593</v>
      </c>
      <c r="B591" s="81" t="s">
        <v>154</v>
      </c>
      <c r="C591" s="81" t="s">
        <v>426</v>
      </c>
      <c r="D591" s="81" t="s">
        <v>458</v>
      </c>
      <c r="E591" s="81" t="s">
        <v>459</v>
      </c>
      <c r="F591" s="82">
        <v>0</v>
      </c>
      <c r="G591" s="82">
        <v>425.6</v>
      </c>
      <c r="H591" s="82">
        <v>12</v>
      </c>
      <c r="I591" s="82">
        <v>0</v>
      </c>
      <c r="J591" s="82">
        <v>0</v>
      </c>
      <c r="K591" s="82">
        <v>0</v>
      </c>
      <c r="L591" s="82">
        <v>0</v>
      </c>
      <c r="M591" s="82">
        <v>437.6</v>
      </c>
      <c r="N591" s="83">
        <f t="shared" si="49"/>
        <v>0</v>
      </c>
    </row>
    <row r="592" spans="1:14" x14ac:dyDescent="0.2">
      <c r="A592" s="81" t="s">
        <v>593</v>
      </c>
      <c r="B592" s="81" t="s">
        <v>154</v>
      </c>
      <c r="C592" s="81" t="s">
        <v>426</v>
      </c>
      <c r="D592" s="81" t="s">
        <v>596</v>
      </c>
      <c r="E592" s="81" t="s">
        <v>459</v>
      </c>
      <c r="F592" s="82">
        <v>0</v>
      </c>
      <c r="G592" s="82">
        <v>156.80000000000001</v>
      </c>
      <c r="H592" s="82">
        <v>0</v>
      </c>
      <c r="I592" s="82">
        <v>0</v>
      </c>
      <c r="J592" s="82">
        <v>0</v>
      </c>
      <c r="K592" s="82">
        <v>0</v>
      </c>
      <c r="L592" s="82">
        <v>0</v>
      </c>
      <c r="M592" s="82">
        <v>156.80000000000001</v>
      </c>
      <c r="N592" s="83">
        <f t="shared" si="49"/>
        <v>0</v>
      </c>
    </row>
    <row r="593" spans="1:14" x14ac:dyDescent="0.2">
      <c r="A593" s="81" t="s">
        <v>593</v>
      </c>
      <c r="B593" s="81" t="s">
        <v>154</v>
      </c>
      <c r="C593" s="81" t="s">
        <v>426</v>
      </c>
      <c r="D593" s="81" t="s">
        <v>460</v>
      </c>
      <c r="E593" s="81" t="s">
        <v>461</v>
      </c>
      <c r="F593" s="82">
        <v>0</v>
      </c>
      <c r="G593" s="82">
        <v>262.5</v>
      </c>
      <c r="H593" s="82">
        <v>0</v>
      </c>
      <c r="I593" s="82">
        <v>0</v>
      </c>
      <c r="J593" s="82">
        <v>0</v>
      </c>
      <c r="K593" s="82">
        <v>0</v>
      </c>
      <c r="L593" s="82">
        <v>0</v>
      </c>
      <c r="M593" s="82">
        <v>262.5</v>
      </c>
      <c r="N593" s="83">
        <f t="shared" si="49"/>
        <v>0</v>
      </c>
    </row>
    <row r="594" spans="1:14" x14ac:dyDescent="0.2">
      <c r="A594" s="81" t="s">
        <v>593</v>
      </c>
      <c r="B594" s="81" t="s">
        <v>154</v>
      </c>
      <c r="C594" s="81" t="s">
        <v>426</v>
      </c>
      <c r="D594" s="81" t="s">
        <v>584</v>
      </c>
      <c r="E594" s="81" t="s">
        <v>585</v>
      </c>
      <c r="F594" s="82">
        <v>0</v>
      </c>
      <c r="G594" s="82">
        <v>130.4</v>
      </c>
      <c r="H594" s="82">
        <v>16</v>
      </c>
      <c r="I594" s="82">
        <v>0</v>
      </c>
      <c r="J594" s="82">
        <v>0</v>
      </c>
      <c r="K594" s="82">
        <v>0</v>
      </c>
      <c r="L594" s="82">
        <v>0</v>
      </c>
      <c r="M594" s="82">
        <v>146.4</v>
      </c>
      <c r="N594" s="83">
        <f t="shared" si="49"/>
        <v>0</v>
      </c>
    </row>
    <row r="595" spans="1:14" ht="15" x14ac:dyDescent="0.25">
      <c r="A595" s="78" t="s">
        <v>593</v>
      </c>
      <c r="B595" s="84" t="s">
        <v>154</v>
      </c>
      <c r="C595" s="84" t="s">
        <v>426</v>
      </c>
      <c r="D595" s="78"/>
      <c r="E595" s="84" t="s">
        <v>438</v>
      </c>
      <c r="F595" s="79">
        <f>SUM(F591:F594)</f>
        <v>0</v>
      </c>
      <c r="G595" s="79">
        <f t="shared" ref="G595:M595" si="51">SUM(G591:G594)</f>
        <v>975.30000000000007</v>
      </c>
      <c r="H595" s="79">
        <f t="shared" si="51"/>
        <v>28</v>
      </c>
      <c r="I595" s="79">
        <f t="shared" si="51"/>
        <v>0</v>
      </c>
      <c r="J595" s="79">
        <f t="shared" si="51"/>
        <v>0</v>
      </c>
      <c r="K595" s="79">
        <f t="shared" si="51"/>
        <v>0</v>
      </c>
      <c r="L595" s="79">
        <f t="shared" si="51"/>
        <v>0</v>
      </c>
      <c r="M595" s="79">
        <f t="shared" si="51"/>
        <v>1003.3000000000001</v>
      </c>
      <c r="N595" s="85">
        <f t="shared" si="49"/>
        <v>0</v>
      </c>
    </row>
    <row r="596" spans="1:14" x14ac:dyDescent="0.2">
      <c r="A596" s="81" t="s">
        <v>593</v>
      </c>
      <c r="B596" s="81" t="s">
        <v>147</v>
      </c>
      <c r="C596" s="81" t="s">
        <v>431</v>
      </c>
      <c r="D596" s="81" t="s">
        <v>462</v>
      </c>
      <c r="E596" s="81" t="s">
        <v>463</v>
      </c>
      <c r="F596" s="82">
        <v>20</v>
      </c>
      <c r="G596" s="82">
        <v>411.6</v>
      </c>
      <c r="H596" s="82">
        <v>41</v>
      </c>
      <c r="I596" s="82">
        <v>0</v>
      </c>
      <c r="J596" s="82">
        <v>0</v>
      </c>
      <c r="K596" s="82">
        <v>0</v>
      </c>
      <c r="L596" s="82">
        <v>0</v>
      </c>
      <c r="M596" s="82">
        <v>472.6</v>
      </c>
      <c r="N596" s="83">
        <f t="shared" si="49"/>
        <v>4.2319085907744393E-2</v>
      </c>
    </row>
    <row r="597" spans="1:14" x14ac:dyDescent="0.2">
      <c r="A597" s="81" t="s">
        <v>593</v>
      </c>
      <c r="B597" s="81" t="s">
        <v>147</v>
      </c>
      <c r="C597" s="81" t="s">
        <v>431</v>
      </c>
      <c r="D597" s="81" t="s">
        <v>464</v>
      </c>
      <c r="E597" s="81" t="s">
        <v>465</v>
      </c>
      <c r="F597" s="82">
        <v>18.5</v>
      </c>
      <c r="G597" s="82">
        <v>275.85000000000002</v>
      </c>
      <c r="H597" s="82">
        <v>9</v>
      </c>
      <c r="I597" s="82">
        <v>6</v>
      </c>
      <c r="J597" s="82">
        <v>0</v>
      </c>
      <c r="K597" s="82">
        <v>6</v>
      </c>
      <c r="L597" s="82">
        <v>0</v>
      </c>
      <c r="M597" s="82">
        <v>315.35000000000002</v>
      </c>
      <c r="N597" s="83">
        <f t="shared" si="49"/>
        <v>5.8664975424131911E-2</v>
      </c>
    </row>
    <row r="598" spans="1:14" x14ac:dyDescent="0.2">
      <c r="A598" s="81" t="s">
        <v>593</v>
      </c>
      <c r="B598" s="81" t="s">
        <v>147</v>
      </c>
      <c r="C598" s="81" t="s">
        <v>431</v>
      </c>
      <c r="D598" s="81" t="s">
        <v>466</v>
      </c>
      <c r="E598" s="81" t="s">
        <v>467</v>
      </c>
      <c r="F598" s="82">
        <v>11.2</v>
      </c>
      <c r="G598" s="82">
        <v>465.7</v>
      </c>
      <c r="H598" s="82">
        <v>10.5</v>
      </c>
      <c r="I598" s="82">
        <v>0</v>
      </c>
      <c r="J598" s="82">
        <v>0</v>
      </c>
      <c r="K598" s="82">
        <v>0</v>
      </c>
      <c r="L598" s="82">
        <v>0</v>
      </c>
      <c r="M598" s="82">
        <v>487.4</v>
      </c>
      <c r="N598" s="83">
        <f t="shared" si="49"/>
        <v>2.2979072630283134E-2</v>
      </c>
    </row>
    <row r="599" spans="1:14" x14ac:dyDescent="0.2">
      <c r="A599" s="81" t="s">
        <v>593</v>
      </c>
      <c r="B599" s="81" t="s">
        <v>147</v>
      </c>
      <c r="C599" s="81" t="s">
        <v>431</v>
      </c>
      <c r="D599" s="81" t="s">
        <v>468</v>
      </c>
      <c r="E599" s="81" t="s">
        <v>469</v>
      </c>
      <c r="F599" s="82">
        <v>33</v>
      </c>
      <c r="G599" s="82">
        <v>379.5</v>
      </c>
      <c r="H599" s="82">
        <v>45</v>
      </c>
      <c r="I599" s="82">
        <v>0</v>
      </c>
      <c r="J599" s="82">
        <v>0</v>
      </c>
      <c r="K599" s="82">
        <v>0</v>
      </c>
      <c r="L599" s="82">
        <v>0</v>
      </c>
      <c r="M599" s="82">
        <v>457.5</v>
      </c>
      <c r="N599" s="83">
        <f t="shared" si="49"/>
        <v>7.2131147540983612E-2</v>
      </c>
    </row>
    <row r="600" spans="1:14" x14ac:dyDescent="0.2">
      <c r="A600" s="81" t="s">
        <v>593</v>
      </c>
      <c r="B600" s="81" t="s">
        <v>147</v>
      </c>
      <c r="C600" s="81" t="s">
        <v>431</v>
      </c>
      <c r="D600" s="81" t="s">
        <v>470</v>
      </c>
      <c r="E600" s="81" t="s">
        <v>471</v>
      </c>
      <c r="F600" s="82">
        <v>26.25</v>
      </c>
      <c r="G600" s="82">
        <v>594.75</v>
      </c>
      <c r="H600" s="82">
        <v>15</v>
      </c>
      <c r="I600" s="82">
        <v>0</v>
      </c>
      <c r="J600" s="82">
        <v>0</v>
      </c>
      <c r="K600" s="82">
        <v>0</v>
      </c>
      <c r="L600" s="82">
        <v>0</v>
      </c>
      <c r="M600" s="82">
        <v>636</v>
      </c>
      <c r="N600" s="83">
        <f t="shared" si="49"/>
        <v>4.1273584905660375E-2</v>
      </c>
    </row>
    <row r="601" spans="1:14" x14ac:dyDescent="0.2">
      <c r="A601" s="81" t="s">
        <v>593</v>
      </c>
      <c r="B601" s="81" t="s">
        <v>147</v>
      </c>
      <c r="C601" s="81" t="s">
        <v>431</v>
      </c>
      <c r="D601" s="81" t="s">
        <v>552</v>
      </c>
      <c r="E601" s="81" t="s">
        <v>473</v>
      </c>
      <c r="F601" s="82">
        <v>16.899999999999999</v>
      </c>
      <c r="G601" s="82">
        <v>288.14999999999998</v>
      </c>
      <c r="H601" s="82">
        <v>4.5</v>
      </c>
      <c r="I601" s="82">
        <v>0</v>
      </c>
      <c r="J601" s="82">
        <v>0</v>
      </c>
      <c r="K601" s="82">
        <v>0</v>
      </c>
      <c r="L601" s="82">
        <v>0</v>
      </c>
      <c r="M601" s="82">
        <v>309.55</v>
      </c>
      <c r="N601" s="83">
        <f t="shared" si="49"/>
        <v>5.4595380390889993E-2</v>
      </c>
    </row>
    <row r="602" spans="1:14" x14ac:dyDescent="0.2">
      <c r="A602" s="81" t="s">
        <v>593</v>
      </c>
      <c r="B602" s="81" t="s">
        <v>147</v>
      </c>
      <c r="C602" s="81" t="s">
        <v>431</v>
      </c>
      <c r="D602" s="81" t="s">
        <v>586</v>
      </c>
      <c r="E602" s="81" t="s">
        <v>587</v>
      </c>
      <c r="F602" s="82">
        <v>7.5</v>
      </c>
      <c r="G602" s="82">
        <v>142.5</v>
      </c>
      <c r="H602" s="82">
        <v>0</v>
      </c>
      <c r="I602" s="82">
        <v>0</v>
      </c>
      <c r="J602" s="82">
        <v>0</v>
      </c>
      <c r="K602" s="82">
        <v>0</v>
      </c>
      <c r="L602" s="82">
        <v>0</v>
      </c>
      <c r="M602" s="82">
        <v>150</v>
      </c>
      <c r="N602" s="83">
        <f t="shared" si="49"/>
        <v>0.05</v>
      </c>
    </row>
    <row r="603" spans="1:14" ht="15" x14ac:dyDescent="0.25">
      <c r="A603" s="78" t="s">
        <v>593</v>
      </c>
      <c r="B603" s="84" t="s">
        <v>147</v>
      </c>
      <c r="C603" s="84" t="s">
        <v>431</v>
      </c>
      <c r="D603" s="78"/>
      <c r="E603" s="84" t="s">
        <v>438</v>
      </c>
      <c r="F603" s="79">
        <f>SUM(F596:F602)</f>
        <v>133.35</v>
      </c>
      <c r="G603" s="79">
        <f t="shared" ref="G603:M603" si="52">SUM(G596:G602)</f>
        <v>2558.0500000000002</v>
      </c>
      <c r="H603" s="79">
        <f t="shared" si="52"/>
        <v>125</v>
      </c>
      <c r="I603" s="79">
        <f t="shared" si="52"/>
        <v>6</v>
      </c>
      <c r="J603" s="79">
        <f t="shared" si="52"/>
        <v>0</v>
      </c>
      <c r="K603" s="79">
        <f t="shared" si="52"/>
        <v>6</v>
      </c>
      <c r="L603" s="79">
        <f t="shared" si="52"/>
        <v>0</v>
      </c>
      <c r="M603" s="79">
        <f t="shared" si="52"/>
        <v>2828.4</v>
      </c>
      <c r="N603" s="85">
        <f t="shared" si="49"/>
        <v>4.7146796775562154E-2</v>
      </c>
    </row>
    <row r="604" spans="1:14" x14ac:dyDescent="0.2">
      <c r="A604" s="81" t="s">
        <v>593</v>
      </c>
      <c r="B604" s="81" t="s">
        <v>158</v>
      </c>
      <c r="C604" s="81" t="s">
        <v>434</v>
      </c>
      <c r="D604" s="81" t="s">
        <v>474</v>
      </c>
      <c r="E604" s="81" t="s">
        <v>475</v>
      </c>
      <c r="F604" s="82">
        <v>20.9</v>
      </c>
      <c r="G604" s="82">
        <v>267.85000000000002</v>
      </c>
      <c r="H604" s="82">
        <v>31.8</v>
      </c>
      <c r="I604" s="82">
        <v>0</v>
      </c>
      <c r="J604" s="82">
        <v>0</v>
      </c>
      <c r="K604" s="82">
        <v>0</v>
      </c>
      <c r="L604" s="82">
        <v>0</v>
      </c>
      <c r="M604" s="82">
        <v>320.55</v>
      </c>
      <c r="N604" s="83">
        <f t="shared" si="49"/>
        <v>6.5200436749337065E-2</v>
      </c>
    </row>
    <row r="605" spans="1:14" x14ac:dyDescent="0.2">
      <c r="A605" s="81" t="s">
        <v>593</v>
      </c>
      <c r="B605" s="81" t="s">
        <v>158</v>
      </c>
      <c r="C605" s="81" t="s">
        <v>434</v>
      </c>
      <c r="D605" s="81" t="s">
        <v>476</v>
      </c>
      <c r="E605" s="81" t="s">
        <v>477</v>
      </c>
      <c r="F605" s="82">
        <v>56.1</v>
      </c>
      <c r="G605" s="82">
        <v>417.7</v>
      </c>
      <c r="H605" s="82">
        <v>27</v>
      </c>
      <c r="I605" s="82">
        <v>0</v>
      </c>
      <c r="J605" s="82">
        <v>0</v>
      </c>
      <c r="K605" s="82">
        <v>0</v>
      </c>
      <c r="L605" s="82">
        <v>0</v>
      </c>
      <c r="M605" s="82">
        <v>500.8</v>
      </c>
      <c r="N605" s="83">
        <f t="shared" si="49"/>
        <v>0.11202076677316294</v>
      </c>
    </row>
    <row r="606" spans="1:14" x14ac:dyDescent="0.2">
      <c r="A606" s="81" t="s">
        <v>593</v>
      </c>
      <c r="B606" s="81" t="s">
        <v>158</v>
      </c>
      <c r="C606" s="81" t="s">
        <v>434</v>
      </c>
      <c r="D606" s="81" t="s">
        <v>478</v>
      </c>
      <c r="E606" s="81" t="s">
        <v>479</v>
      </c>
      <c r="F606" s="82">
        <v>29.2</v>
      </c>
      <c r="G606" s="82">
        <v>289.7</v>
      </c>
      <c r="H606" s="82">
        <v>6.7</v>
      </c>
      <c r="I606" s="82">
        <v>0</v>
      </c>
      <c r="J606" s="82">
        <v>0</v>
      </c>
      <c r="K606" s="82">
        <v>4.5</v>
      </c>
      <c r="L606" s="82">
        <v>0</v>
      </c>
      <c r="M606" s="82">
        <v>330.1</v>
      </c>
      <c r="N606" s="83">
        <f t="shared" si="49"/>
        <v>8.8458043017267493E-2</v>
      </c>
    </row>
    <row r="607" spans="1:14" x14ac:dyDescent="0.2">
      <c r="A607" s="81" t="s">
        <v>593</v>
      </c>
      <c r="B607" s="81" t="s">
        <v>158</v>
      </c>
      <c r="C607" s="81" t="s">
        <v>434</v>
      </c>
      <c r="D607" s="81" t="s">
        <v>553</v>
      </c>
      <c r="E607" s="81" t="s">
        <v>554</v>
      </c>
      <c r="F607" s="82">
        <v>55.55</v>
      </c>
      <c r="G607" s="82">
        <v>235.4</v>
      </c>
      <c r="H607" s="82">
        <v>6.5</v>
      </c>
      <c r="I607" s="82">
        <v>0</v>
      </c>
      <c r="J607" s="82">
        <v>0</v>
      </c>
      <c r="K607" s="82">
        <v>0</v>
      </c>
      <c r="L607" s="82">
        <v>0</v>
      </c>
      <c r="M607" s="82">
        <v>297.45</v>
      </c>
      <c r="N607" s="83">
        <f t="shared" si="49"/>
        <v>0.18675407631534713</v>
      </c>
    </row>
    <row r="608" spans="1:14" x14ac:dyDescent="0.2">
      <c r="A608" s="81" t="s">
        <v>593</v>
      </c>
      <c r="B608" s="81" t="s">
        <v>158</v>
      </c>
      <c r="C608" s="81" t="s">
        <v>434</v>
      </c>
      <c r="D608" s="81" t="s">
        <v>480</v>
      </c>
      <c r="E608" s="81" t="s">
        <v>481</v>
      </c>
      <c r="F608" s="82">
        <v>20.65</v>
      </c>
      <c r="G608" s="82">
        <v>273.95</v>
      </c>
      <c r="H608" s="82">
        <v>70.400000000000006</v>
      </c>
      <c r="I608" s="82">
        <v>18</v>
      </c>
      <c r="J608" s="82">
        <v>0</v>
      </c>
      <c r="K608" s="82">
        <v>24</v>
      </c>
      <c r="L608" s="82">
        <v>0</v>
      </c>
      <c r="M608" s="82">
        <v>407</v>
      </c>
      <c r="N608" s="83">
        <f t="shared" si="49"/>
        <v>5.0737100737100735E-2</v>
      </c>
    </row>
    <row r="609" spans="1:14" ht="15" x14ac:dyDescent="0.25">
      <c r="A609" s="78" t="s">
        <v>593</v>
      </c>
      <c r="B609" s="84" t="s">
        <v>158</v>
      </c>
      <c r="C609" s="84" t="s">
        <v>434</v>
      </c>
      <c r="D609" s="78"/>
      <c r="E609" s="84" t="s">
        <v>438</v>
      </c>
      <c r="F609" s="79">
        <f>SUM(F604:F608)</f>
        <v>182.4</v>
      </c>
      <c r="G609" s="79">
        <f t="shared" ref="G609:M609" si="53">SUM(G604:G608)</f>
        <v>1484.6000000000001</v>
      </c>
      <c r="H609" s="79">
        <f t="shared" si="53"/>
        <v>142.4</v>
      </c>
      <c r="I609" s="79">
        <f t="shared" si="53"/>
        <v>18</v>
      </c>
      <c r="J609" s="79">
        <f t="shared" si="53"/>
        <v>0</v>
      </c>
      <c r="K609" s="79">
        <f t="shared" si="53"/>
        <v>28.5</v>
      </c>
      <c r="L609" s="79">
        <f t="shared" si="53"/>
        <v>0</v>
      </c>
      <c r="M609" s="79">
        <f t="shared" si="53"/>
        <v>1855.9</v>
      </c>
      <c r="N609" s="85">
        <f t="shared" si="49"/>
        <v>9.8281157389945584E-2</v>
      </c>
    </row>
    <row r="610" spans="1:14" x14ac:dyDescent="0.2">
      <c r="A610" s="81" t="s">
        <v>593</v>
      </c>
      <c r="B610" s="81" t="s">
        <v>149</v>
      </c>
      <c r="C610" s="81" t="s">
        <v>482</v>
      </c>
      <c r="D610" s="81" t="s">
        <v>597</v>
      </c>
      <c r="E610" s="81" t="s">
        <v>578</v>
      </c>
      <c r="F610" s="82">
        <v>155.5</v>
      </c>
      <c r="G610" s="82">
        <v>653.13</v>
      </c>
      <c r="H610" s="82">
        <v>0</v>
      </c>
      <c r="I610" s="82">
        <v>0</v>
      </c>
      <c r="J610" s="82">
        <v>0</v>
      </c>
      <c r="K610" s="82">
        <v>0</v>
      </c>
      <c r="L610" s="82">
        <v>0</v>
      </c>
      <c r="M610" s="82">
        <v>808.63</v>
      </c>
      <c r="N610" s="83">
        <f t="shared" si="49"/>
        <v>0.19230055773345039</v>
      </c>
    </row>
    <row r="611" spans="1:14" x14ac:dyDescent="0.2">
      <c r="A611" s="81" t="s">
        <v>593</v>
      </c>
      <c r="B611" s="81" t="s">
        <v>149</v>
      </c>
      <c r="C611" s="81" t="s">
        <v>482</v>
      </c>
      <c r="D611" s="81" t="s">
        <v>588</v>
      </c>
      <c r="E611" s="81" t="s">
        <v>578</v>
      </c>
      <c r="F611" s="82">
        <v>0</v>
      </c>
      <c r="G611" s="82">
        <v>54</v>
      </c>
      <c r="H611" s="82">
        <v>6</v>
      </c>
      <c r="I611" s="82">
        <v>0</v>
      </c>
      <c r="J611" s="82">
        <v>0</v>
      </c>
      <c r="K611" s="82">
        <v>0</v>
      </c>
      <c r="L611" s="82">
        <v>0</v>
      </c>
      <c r="M611" s="82">
        <v>60</v>
      </c>
      <c r="N611" s="83">
        <f t="shared" si="49"/>
        <v>0</v>
      </c>
    </row>
    <row r="612" spans="1:14" x14ac:dyDescent="0.2">
      <c r="A612" s="81" t="s">
        <v>593</v>
      </c>
      <c r="B612" s="81" t="s">
        <v>149</v>
      </c>
      <c r="C612" s="81" t="s">
        <v>482</v>
      </c>
      <c r="D612" s="81" t="s">
        <v>528</v>
      </c>
      <c r="E612" s="81" t="s">
        <v>529</v>
      </c>
      <c r="F612" s="82">
        <v>412.8</v>
      </c>
      <c r="G612" s="82">
        <v>1907.5</v>
      </c>
      <c r="H612" s="82">
        <v>373.2</v>
      </c>
      <c r="I612" s="82">
        <v>0</v>
      </c>
      <c r="J612" s="82">
        <v>0</v>
      </c>
      <c r="K612" s="82">
        <v>0</v>
      </c>
      <c r="L612" s="82">
        <v>0</v>
      </c>
      <c r="M612" s="82">
        <v>2693.5</v>
      </c>
      <c r="N612" s="83">
        <f t="shared" si="49"/>
        <v>0.15325784295526268</v>
      </c>
    </row>
    <row r="613" spans="1:14" ht="15" x14ac:dyDescent="0.25">
      <c r="A613" s="78" t="s">
        <v>593</v>
      </c>
      <c r="B613" s="84" t="s">
        <v>149</v>
      </c>
      <c r="C613" s="84" t="s">
        <v>482</v>
      </c>
      <c r="D613" s="78"/>
      <c r="E613" s="84" t="s">
        <v>438</v>
      </c>
      <c r="F613" s="79">
        <f>SUM(F610:F612)</f>
        <v>568.29999999999995</v>
      </c>
      <c r="G613" s="79">
        <f t="shared" ref="G613:M613" si="54">SUM(G610:G612)</f>
        <v>2614.63</v>
      </c>
      <c r="H613" s="79">
        <f t="shared" si="54"/>
        <v>379.2</v>
      </c>
      <c r="I613" s="79">
        <f t="shared" si="54"/>
        <v>0</v>
      </c>
      <c r="J613" s="79">
        <f t="shared" si="54"/>
        <v>0</v>
      </c>
      <c r="K613" s="79">
        <f t="shared" si="54"/>
        <v>0</v>
      </c>
      <c r="L613" s="79">
        <f t="shared" si="54"/>
        <v>0</v>
      </c>
      <c r="M613" s="79">
        <f t="shared" si="54"/>
        <v>3562.13</v>
      </c>
      <c r="N613" s="85">
        <f t="shared" si="49"/>
        <v>0.15953937672123139</v>
      </c>
    </row>
    <row r="614" spans="1:14" x14ac:dyDescent="0.2">
      <c r="A614" s="81" t="s">
        <v>593</v>
      </c>
      <c r="B614" s="81" t="s">
        <v>155</v>
      </c>
      <c r="C614" s="81" t="s">
        <v>437</v>
      </c>
      <c r="D614" s="81" t="s">
        <v>557</v>
      </c>
      <c r="E614" s="81" t="s">
        <v>486</v>
      </c>
      <c r="F614" s="82">
        <v>6.6</v>
      </c>
      <c r="G614" s="82">
        <v>1100</v>
      </c>
      <c r="H614" s="82">
        <v>110.1</v>
      </c>
      <c r="I614" s="82">
        <v>0</v>
      </c>
      <c r="J614" s="82">
        <v>0</v>
      </c>
      <c r="K614" s="82">
        <v>0</v>
      </c>
      <c r="L614" s="82">
        <v>8.5</v>
      </c>
      <c r="M614" s="82">
        <v>1225.2</v>
      </c>
      <c r="N614" s="83">
        <f t="shared" si="49"/>
        <v>5.3868756121449556E-3</v>
      </c>
    </row>
    <row r="615" spans="1:14" x14ac:dyDescent="0.2">
      <c r="A615" s="81" t="s">
        <v>593</v>
      </c>
      <c r="B615" s="81" t="s">
        <v>155</v>
      </c>
      <c r="C615" s="81" t="s">
        <v>437</v>
      </c>
      <c r="D615" s="81" t="s">
        <v>589</v>
      </c>
      <c r="E615" s="81" t="s">
        <v>579</v>
      </c>
      <c r="F615" s="82">
        <v>0</v>
      </c>
      <c r="G615" s="82">
        <v>279.8</v>
      </c>
      <c r="H615" s="82">
        <v>0</v>
      </c>
      <c r="I615" s="82">
        <v>0</v>
      </c>
      <c r="J615" s="82">
        <v>0</v>
      </c>
      <c r="K615" s="82">
        <v>0</v>
      </c>
      <c r="L615" s="82">
        <v>0</v>
      </c>
      <c r="M615" s="82">
        <v>279.8</v>
      </c>
      <c r="N615" s="83">
        <f t="shared" si="49"/>
        <v>0</v>
      </c>
    </row>
    <row r="616" spans="1:14" x14ac:dyDescent="0.2">
      <c r="A616" s="81" t="s">
        <v>593</v>
      </c>
      <c r="B616" s="81" t="s">
        <v>155</v>
      </c>
      <c r="C616" s="81" t="s">
        <v>437</v>
      </c>
      <c r="D616" s="81" t="s">
        <v>590</v>
      </c>
      <c r="E616" s="81" t="s">
        <v>580</v>
      </c>
      <c r="F616" s="82">
        <v>0</v>
      </c>
      <c r="G616" s="82">
        <v>174</v>
      </c>
      <c r="H616" s="82">
        <v>0</v>
      </c>
      <c r="I616" s="82">
        <v>0</v>
      </c>
      <c r="J616" s="82">
        <v>0</v>
      </c>
      <c r="K616" s="82">
        <v>0</v>
      </c>
      <c r="L616" s="82">
        <v>0</v>
      </c>
      <c r="M616" s="82">
        <v>174</v>
      </c>
      <c r="N616" s="83">
        <f t="shared" si="49"/>
        <v>0</v>
      </c>
    </row>
    <row r="617" spans="1:14" x14ac:dyDescent="0.2">
      <c r="A617" s="81" t="s">
        <v>593</v>
      </c>
      <c r="B617" s="81" t="s">
        <v>155</v>
      </c>
      <c r="C617" s="81" t="s">
        <v>437</v>
      </c>
      <c r="D617" s="81" t="s">
        <v>573</v>
      </c>
      <c r="E617" s="81" t="s">
        <v>574</v>
      </c>
      <c r="F617" s="82">
        <v>0</v>
      </c>
      <c r="G617" s="82">
        <v>405</v>
      </c>
      <c r="H617" s="82">
        <v>0</v>
      </c>
      <c r="I617" s="82">
        <v>0</v>
      </c>
      <c r="J617" s="82">
        <v>0</v>
      </c>
      <c r="K617" s="82">
        <v>0</v>
      </c>
      <c r="L617" s="82">
        <v>0</v>
      </c>
      <c r="M617" s="82">
        <v>405</v>
      </c>
      <c r="N617" s="83">
        <f t="shared" si="49"/>
        <v>0</v>
      </c>
    </row>
    <row r="618" spans="1:14" ht="15" x14ac:dyDescent="0.25">
      <c r="A618" s="78" t="s">
        <v>593</v>
      </c>
      <c r="B618" s="84" t="s">
        <v>155</v>
      </c>
      <c r="C618" s="84" t="s">
        <v>437</v>
      </c>
      <c r="D618" s="78"/>
      <c r="E618" s="84" t="s">
        <v>438</v>
      </c>
      <c r="F618" s="79">
        <f>SUM(F614:F617)</f>
        <v>6.6</v>
      </c>
      <c r="G618" s="79">
        <f t="shared" ref="G618:M618" si="55">SUM(G614:G617)</f>
        <v>1958.8</v>
      </c>
      <c r="H618" s="79">
        <f t="shared" si="55"/>
        <v>110.1</v>
      </c>
      <c r="I618" s="79">
        <f t="shared" si="55"/>
        <v>0</v>
      </c>
      <c r="J618" s="79">
        <f t="shared" si="55"/>
        <v>0</v>
      </c>
      <c r="K618" s="79">
        <f t="shared" si="55"/>
        <v>0</v>
      </c>
      <c r="L618" s="79">
        <f t="shared" si="55"/>
        <v>8.5</v>
      </c>
      <c r="M618" s="79">
        <f t="shared" si="55"/>
        <v>2084</v>
      </c>
      <c r="N618" s="85">
        <f t="shared" si="49"/>
        <v>3.1669865642994241E-3</v>
      </c>
    </row>
    <row r="619" spans="1:14" x14ac:dyDescent="0.2">
      <c r="A619" s="81" t="s">
        <v>593</v>
      </c>
      <c r="B619" s="81" t="s">
        <v>151</v>
      </c>
      <c r="C619" s="81" t="s">
        <v>487</v>
      </c>
      <c r="D619" s="81" t="s">
        <v>488</v>
      </c>
      <c r="E619" s="81" t="s">
        <v>489</v>
      </c>
      <c r="F619" s="82">
        <v>23.6</v>
      </c>
      <c r="G619" s="82">
        <v>507.2</v>
      </c>
      <c r="H619" s="82">
        <v>210.35</v>
      </c>
      <c r="I619" s="82">
        <v>0</v>
      </c>
      <c r="J619" s="82">
        <v>0</v>
      </c>
      <c r="K619" s="82">
        <v>0</v>
      </c>
      <c r="L619" s="82">
        <v>0</v>
      </c>
      <c r="M619" s="82">
        <v>741.15</v>
      </c>
      <c r="N619" s="83">
        <f t="shared" si="49"/>
        <v>3.1842407070093774E-2</v>
      </c>
    </row>
    <row r="620" spans="1:14" x14ac:dyDescent="0.2">
      <c r="A620" s="81" t="s">
        <v>593</v>
      </c>
      <c r="B620" s="81" t="s">
        <v>151</v>
      </c>
      <c r="C620" s="81" t="s">
        <v>487</v>
      </c>
      <c r="D620" s="81" t="s">
        <v>490</v>
      </c>
      <c r="E620" s="81" t="s">
        <v>465</v>
      </c>
      <c r="F620" s="82">
        <v>37.35</v>
      </c>
      <c r="G620" s="82">
        <v>368.7</v>
      </c>
      <c r="H620" s="82">
        <v>15.75</v>
      </c>
      <c r="I620" s="82">
        <v>0</v>
      </c>
      <c r="J620" s="82">
        <v>0</v>
      </c>
      <c r="K620" s="82">
        <v>0</v>
      </c>
      <c r="L620" s="82">
        <v>0</v>
      </c>
      <c r="M620" s="82">
        <v>421.8</v>
      </c>
      <c r="N620" s="83">
        <f t="shared" si="49"/>
        <v>8.8549075391180662E-2</v>
      </c>
    </row>
    <row r="621" spans="1:14" x14ac:dyDescent="0.2">
      <c r="A621" s="81" t="s">
        <v>593</v>
      </c>
      <c r="B621" s="81" t="s">
        <v>151</v>
      </c>
      <c r="C621" s="81" t="s">
        <v>487</v>
      </c>
      <c r="D621" s="81" t="s">
        <v>491</v>
      </c>
      <c r="E621" s="81" t="s">
        <v>492</v>
      </c>
      <c r="F621" s="82">
        <v>39.44</v>
      </c>
      <c r="G621" s="82">
        <v>841.99</v>
      </c>
      <c r="H621" s="82">
        <v>81.69</v>
      </c>
      <c r="I621" s="82">
        <v>0</v>
      </c>
      <c r="J621" s="82">
        <v>0</v>
      </c>
      <c r="K621" s="82">
        <v>0</v>
      </c>
      <c r="L621" s="82">
        <v>0</v>
      </c>
      <c r="M621" s="82">
        <v>963.12</v>
      </c>
      <c r="N621" s="83">
        <f t="shared" si="49"/>
        <v>4.09502450369632E-2</v>
      </c>
    </row>
    <row r="622" spans="1:14" x14ac:dyDescent="0.2">
      <c r="A622" s="81" t="s">
        <v>593</v>
      </c>
      <c r="B622" s="81" t="s">
        <v>151</v>
      </c>
      <c r="C622" s="81" t="s">
        <v>487</v>
      </c>
      <c r="D622" s="81" t="s">
        <v>493</v>
      </c>
      <c r="E622" s="81" t="s">
        <v>467</v>
      </c>
      <c r="F622" s="82">
        <v>77.75</v>
      </c>
      <c r="G622" s="82">
        <v>768.61</v>
      </c>
      <c r="H622" s="82">
        <v>15.75</v>
      </c>
      <c r="I622" s="82">
        <v>0</v>
      </c>
      <c r="J622" s="82">
        <v>0</v>
      </c>
      <c r="K622" s="82">
        <v>0</v>
      </c>
      <c r="L622" s="82">
        <v>0</v>
      </c>
      <c r="M622" s="82">
        <v>862.11</v>
      </c>
      <c r="N622" s="83">
        <f t="shared" si="49"/>
        <v>9.0185707160339162E-2</v>
      </c>
    </row>
    <row r="623" spans="1:14" x14ac:dyDescent="0.2">
      <c r="A623" s="81" t="s">
        <v>593</v>
      </c>
      <c r="B623" s="81" t="s">
        <v>151</v>
      </c>
      <c r="C623" s="81" t="s">
        <v>487</v>
      </c>
      <c r="D623" s="81" t="s">
        <v>494</v>
      </c>
      <c r="E623" s="81" t="s">
        <v>471</v>
      </c>
      <c r="F623" s="82">
        <v>19.2</v>
      </c>
      <c r="G623" s="82">
        <v>863.4</v>
      </c>
      <c r="H623" s="82">
        <v>27</v>
      </c>
      <c r="I623" s="82">
        <v>0</v>
      </c>
      <c r="J623" s="82">
        <v>0</v>
      </c>
      <c r="K623" s="82">
        <v>0</v>
      </c>
      <c r="L623" s="82">
        <v>0</v>
      </c>
      <c r="M623" s="82">
        <v>909.6</v>
      </c>
      <c r="N623" s="83">
        <f t="shared" si="49"/>
        <v>2.1108179419525065E-2</v>
      </c>
    </row>
    <row r="624" spans="1:14" ht="15" x14ac:dyDescent="0.25">
      <c r="A624" s="78" t="s">
        <v>593</v>
      </c>
      <c r="B624" s="84" t="s">
        <v>151</v>
      </c>
      <c r="C624" s="84" t="s">
        <v>487</v>
      </c>
      <c r="D624" s="78"/>
      <c r="E624" s="84" t="s">
        <v>438</v>
      </c>
      <c r="F624" s="79">
        <f>SUM(F619:F623)</f>
        <v>197.33999999999997</v>
      </c>
      <c r="G624" s="79">
        <f t="shared" ref="G624:M624" si="56">SUM(G619:G623)</f>
        <v>3349.9</v>
      </c>
      <c r="H624" s="79">
        <f t="shared" si="56"/>
        <v>350.53999999999996</v>
      </c>
      <c r="I624" s="79">
        <f t="shared" si="56"/>
        <v>0</v>
      </c>
      <c r="J624" s="79">
        <f t="shared" si="56"/>
        <v>0</v>
      </c>
      <c r="K624" s="79">
        <f t="shared" si="56"/>
        <v>0</v>
      </c>
      <c r="L624" s="79">
        <f t="shared" si="56"/>
        <v>0</v>
      </c>
      <c r="M624" s="79">
        <f t="shared" si="56"/>
        <v>3897.78</v>
      </c>
      <c r="N624" s="85">
        <f t="shared" si="49"/>
        <v>5.0628819481858899E-2</v>
      </c>
    </row>
    <row r="625" spans="1:14" x14ac:dyDescent="0.2">
      <c r="A625" s="81" t="s">
        <v>593</v>
      </c>
      <c r="B625" s="81" t="s">
        <v>152</v>
      </c>
      <c r="C625" s="81" t="s">
        <v>435</v>
      </c>
      <c r="D625" s="81" t="s">
        <v>558</v>
      </c>
      <c r="E625" s="81" t="s">
        <v>559</v>
      </c>
      <c r="F625" s="82">
        <v>0</v>
      </c>
      <c r="G625" s="82">
        <v>386.5</v>
      </c>
      <c r="H625" s="82">
        <v>111.5</v>
      </c>
      <c r="I625" s="82">
        <v>0</v>
      </c>
      <c r="J625" s="82">
        <v>0</v>
      </c>
      <c r="K625" s="82">
        <v>0</v>
      </c>
      <c r="L625" s="82">
        <v>0</v>
      </c>
      <c r="M625" s="82">
        <v>498</v>
      </c>
      <c r="N625" s="83">
        <f t="shared" si="49"/>
        <v>0</v>
      </c>
    </row>
    <row r="626" spans="1:14" x14ac:dyDescent="0.2">
      <c r="A626" s="81" t="s">
        <v>593</v>
      </c>
      <c r="B626" s="81" t="s">
        <v>152</v>
      </c>
      <c r="C626" s="81" t="s">
        <v>435</v>
      </c>
      <c r="D626" s="81" t="s">
        <v>495</v>
      </c>
      <c r="E626" s="81" t="s">
        <v>469</v>
      </c>
      <c r="F626" s="82">
        <v>260.14999999999998</v>
      </c>
      <c r="G626" s="82">
        <v>1764.85</v>
      </c>
      <c r="H626" s="82">
        <v>276</v>
      </c>
      <c r="I626" s="82">
        <v>0</v>
      </c>
      <c r="J626" s="82">
        <v>0</v>
      </c>
      <c r="K626" s="82">
        <v>0</v>
      </c>
      <c r="L626" s="82">
        <v>9</v>
      </c>
      <c r="M626" s="82">
        <v>2313</v>
      </c>
      <c r="N626" s="83">
        <f t="shared" si="49"/>
        <v>0.11247297881539126</v>
      </c>
    </row>
    <row r="627" spans="1:14" x14ac:dyDescent="0.2">
      <c r="A627" s="81" t="s">
        <v>593</v>
      </c>
      <c r="B627" s="81" t="s">
        <v>152</v>
      </c>
      <c r="C627" s="81" t="s">
        <v>435</v>
      </c>
      <c r="D627" s="81" t="s">
        <v>591</v>
      </c>
      <c r="E627" s="81" t="s">
        <v>587</v>
      </c>
      <c r="F627" s="82">
        <v>0</v>
      </c>
      <c r="G627" s="82">
        <v>163.5</v>
      </c>
      <c r="H627" s="82">
        <v>0</v>
      </c>
      <c r="I627" s="82">
        <v>0</v>
      </c>
      <c r="J627" s="82">
        <v>0</v>
      </c>
      <c r="K627" s="82">
        <v>0</v>
      </c>
      <c r="L627" s="82">
        <v>0</v>
      </c>
      <c r="M627" s="82">
        <v>163.5</v>
      </c>
      <c r="N627" s="83">
        <f t="shared" si="49"/>
        <v>0</v>
      </c>
    </row>
    <row r="628" spans="1:14" ht="15" x14ac:dyDescent="0.25">
      <c r="A628" s="78" t="s">
        <v>593</v>
      </c>
      <c r="B628" s="84" t="s">
        <v>152</v>
      </c>
      <c r="C628" s="84" t="s">
        <v>435</v>
      </c>
      <c r="D628" s="78"/>
      <c r="E628" s="84" t="s">
        <v>438</v>
      </c>
      <c r="F628" s="79">
        <f>SUM(F625:F627)</f>
        <v>260.14999999999998</v>
      </c>
      <c r="G628" s="79">
        <f t="shared" ref="G628:M628" si="57">SUM(G625:G627)</f>
        <v>2314.85</v>
      </c>
      <c r="H628" s="79">
        <f t="shared" si="57"/>
        <v>387.5</v>
      </c>
      <c r="I628" s="79">
        <f t="shared" si="57"/>
        <v>0</v>
      </c>
      <c r="J628" s="79">
        <f t="shared" si="57"/>
        <v>0</v>
      </c>
      <c r="K628" s="79">
        <f t="shared" si="57"/>
        <v>0</v>
      </c>
      <c r="L628" s="79">
        <f t="shared" si="57"/>
        <v>9</v>
      </c>
      <c r="M628" s="79">
        <f t="shared" si="57"/>
        <v>2974.5</v>
      </c>
      <c r="N628" s="85">
        <f t="shared" si="49"/>
        <v>8.7460077323919985E-2</v>
      </c>
    </row>
    <row r="629" spans="1:14" x14ac:dyDescent="0.2">
      <c r="A629" s="81" t="s">
        <v>593</v>
      </c>
      <c r="B629" s="81" t="s">
        <v>159</v>
      </c>
      <c r="C629" s="81" t="s">
        <v>496</v>
      </c>
      <c r="D629" s="81" t="s">
        <v>497</v>
      </c>
      <c r="E629" s="81" t="s">
        <v>463</v>
      </c>
      <c r="F629" s="82">
        <v>106.9</v>
      </c>
      <c r="G629" s="82">
        <v>910.1</v>
      </c>
      <c r="H629" s="82">
        <v>208.1</v>
      </c>
      <c r="I629" s="82">
        <v>0</v>
      </c>
      <c r="J629" s="82">
        <v>0</v>
      </c>
      <c r="K629" s="82">
        <v>0</v>
      </c>
      <c r="L629" s="82">
        <v>0</v>
      </c>
      <c r="M629" s="82">
        <v>1225.0999999999999</v>
      </c>
      <c r="N629" s="83">
        <f t="shared" si="49"/>
        <v>8.7258183005468948E-2</v>
      </c>
    </row>
    <row r="630" spans="1:14" x14ac:dyDescent="0.2">
      <c r="A630" s="81" t="s">
        <v>593</v>
      </c>
      <c r="B630" s="81" t="s">
        <v>159</v>
      </c>
      <c r="C630" s="81" t="s">
        <v>496</v>
      </c>
      <c r="D630" s="81" t="s">
        <v>498</v>
      </c>
      <c r="E630" s="81" t="s">
        <v>499</v>
      </c>
      <c r="F630" s="82">
        <v>0</v>
      </c>
      <c r="G630" s="82">
        <v>278.5</v>
      </c>
      <c r="H630" s="82">
        <v>13</v>
      </c>
      <c r="I630" s="82">
        <v>0</v>
      </c>
      <c r="J630" s="82">
        <v>0</v>
      </c>
      <c r="K630" s="82">
        <v>0</v>
      </c>
      <c r="L630" s="82">
        <v>0</v>
      </c>
      <c r="M630" s="82">
        <v>291.5</v>
      </c>
      <c r="N630" s="83">
        <f t="shared" si="49"/>
        <v>0</v>
      </c>
    </row>
    <row r="631" spans="1:14" ht="15" x14ac:dyDescent="0.25">
      <c r="A631" s="78" t="s">
        <v>593</v>
      </c>
      <c r="B631" s="84" t="s">
        <v>159</v>
      </c>
      <c r="C631" s="84" t="s">
        <v>496</v>
      </c>
      <c r="D631" s="78"/>
      <c r="E631" s="84" t="s">
        <v>438</v>
      </c>
      <c r="F631" s="79">
        <f>SUM(F629:F630)</f>
        <v>106.9</v>
      </c>
      <c r="G631" s="79">
        <f t="shared" ref="G631:M631" si="58">SUM(G629:G630)</f>
        <v>1188.5999999999999</v>
      </c>
      <c r="H631" s="79">
        <f t="shared" si="58"/>
        <v>221.1</v>
      </c>
      <c r="I631" s="79">
        <f t="shared" si="58"/>
        <v>0</v>
      </c>
      <c r="J631" s="79">
        <f t="shared" si="58"/>
        <v>0</v>
      </c>
      <c r="K631" s="79">
        <f t="shared" si="58"/>
        <v>0</v>
      </c>
      <c r="L631" s="79">
        <f t="shared" si="58"/>
        <v>0</v>
      </c>
      <c r="M631" s="79">
        <f t="shared" si="58"/>
        <v>1516.6</v>
      </c>
      <c r="N631" s="85">
        <f t="shared" si="49"/>
        <v>7.0486614796254787E-2</v>
      </c>
    </row>
    <row r="632" spans="1:14" x14ac:dyDescent="0.2">
      <c r="A632" s="81" t="s">
        <v>593</v>
      </c>
      <c r="B632" s="81" t="s">
        <v>160</v>
      </c>
      <c r="C632" s="81" t="s">
        <v>432</v>
      </c>
      <c r="D632" s="81" t="s">
        <v>500</v>
      </c>
      <c r="E632" s="81" t="s">
        <v>598</v>
      </c>
      <c r="F632" s="82">
        <v>158.12</v>
      </c>
      <c r="G632" s="82">
        <v>1700.38</v>
      </c>
      <c r="H632" s="82">
        <v>33</v>
      </c>
      <c r="I632" s="82">
        <v>0</v>
      </c>
      <c r="J632" s="82">
        <v>0</v>
      </c>
      <c r="K632" s="82">
        <v>0</v>
      </c>
      <c r="L632" s="82">
        <v>0</v>
      </c>
      <c r="M632" s="82">
        <v>1891.5</v>
      </c>
      <c r="N632" s="83">
        <f t="shared" si="49"/>
        <v>8.3595030399154113E-2</v>
      </c>
    </row>
    <row r="633" spans="1:14" x14ac:dyDescent="0.2">
      <c r="A633" s="81" t="s">
        <v>593</v>
      </c>
      <c r="B633" s="81" t="s">
        <v>160</v>
      </c>
      <c r="C633" s="81" t="s">
        <v>432</v>
      </c>
      <c r="D633" s="81" t="s">
        <v>592</v>
      </c>
      <c r="E633" s="81" t="s">
        <v>503</v>
      </c>
      <c r="F633" s="82">
        <v>0</v>
      </c>
      <c r="G633" s="82">
        <v>258</v>
      </c>
      <c r="H633" s="82">
        <v>0</v>
      </c>
      <c r="I633" s="82">
        <v>0</v>
      </c>
      <c r="J633" s="82">
        <v>0</v>
      </c>
      <c r="K633" s="82">
        <v>0</v>
      </c>
      <c r="L633" s="82">
        <v>0</v>
      </c>
      <c r="M633" s="82">
        <v>258</v>
      </c>
      <c r="N633" s="83">
        <f t="shared" si="49"/>
        <v>0</v>
      </c>
    </row>
    <row r="634" spans="1:14" x14ac:dyDescent="0.2">
      <c r="A634" s="81" t="s">
        <v>593</v>
      </c>
      <c r="B634" s="81" t="s">
        <v>160</v>
      </c>
      <c r="C634" s="81" t="s">
        <v>432</v>
      </c>
      <c r="D634" s="81" t="s">
        <v>502</v>
      </c>
      <c r="E634" s="81" t="s">
        <v>503</v>
      </c>
      <c r="F634" s="82">
        <v>0</v>
      </c>
      <c r="G634" s="82">
        <v>291</v>
      </c>
      <c r="H634" s="82">
        <v>6</v>
      </c>
      <c r="I634" s="82">
        <v>0</v>
      </c>
      <c r="J634" s="82">
        <v>0</v>
      </c>
      <c r="K634" s="82">
        <v>0</v>
      </c>
      <c r="L634" s="82">
        <v>0</v>
      </c>
      <c r="M634" s="82">
        <v>297</v>
      </c>
      <c r="N634" s="83">
        <f t="shared" si="49"/>
        <v>0</v>
      </c>
    </row>
    <row r="635" spans="1:14" x14ac:dyDescent="0.2">
      <c r="A635" s="81" t="s">
        <v>593</v>
      </c>
      <c r="B635" s="81" t="s">
        <v>160</v>
      </c>
      <c r="C635" s="81" t="s">
        <v>432</v>
      </c>
      <c r="D635" s="81" t="s">
        <v>545</v>
      </c>
      <c r="E635" s="81" t="s">
        <v>546</v>
      </c>
      <c r="F635" s="82">
        <v>0</v>
      </c>
      <c r="G635" s="82">
        <v>565</v>
      </c>
      <c r="H635" s="82">
        <v>6</v>
      </c>
      <c r="I635" s="82">
        <v>0</v>
      </c>
      <c r="J635" s="82">
        <v>0</v>
      </c>
      <c r="K635" s="82">
        <v>0</v>
      </c>
      <c r="L635" s="82">
        <v>5</v>
      </c>
      <c r="M635" s="82">
        <v>576</v>
      </c>
      <c r="N635" s="83">
        <f t="shared" si="49"/>
        <v>0</v>
      </c>
    </row>
    <row r="636" spans="1:14" ht="15" x14ac:dyDescent="0.25">
      <c r="A636" s="78" t="s">
        <v>593</v>
      </c>
      <c r="B636" s="84" t="s">
        <v>160</v>
      </c>
      <c r="C636" s="84" t="s">
        <v>432</v>
      </c>
      <c r="D636" s="78"/>
      <c r="E636" s="84" t="s">
        <v>438</v>
      </c>
      <c r="F636" s="79">
        <f>SUM(F632:F635)</f>
        <v>158.12</v>
      </c>
      <c r="G636" s="79">
        <f t="shared" ref="G636:M636" si="59">SUM(G632:G635)</f>
        <v>2814.38</v>
      </c>
      <c r="H636" s="79">
        <f t="shared" si="59"/>
        <v>45</v>
      </c>
      <c r="I636" s="79">
        <f t="shared" si="59"/>
        <v>0</v>
      </c>
      <c r="J636" s="79">
        <f t="shared" si="59"/>
        <v>0</v>
      </c>
      <c r="K636" s="79">
        <f t="shared" si="59"/>
        <v>0</v>
      </c>
      <c r="L636" s="79">
        <f t="shared" si="59"/>
        <v>5</v>
      </c>
      <c r="M636" s="79">
        <f t="shared" si="59"/>
        <v>3022.5</v>
      </c>
      <c r="N636" s="85">
        <f t="shared" si="49"/>
        <v>5.231430934656741E-2</v>
      </c>
    </row>
    <row r="637" spans="1:14" x14ac:dyDescent="0.2">
      <c r="A637" s="81" t="s">
        <v>593</v>
      </c>
      <c r="B637" s="81" t="s">
        <v>156</v>
      </c>
      <c r="C637" s="81" t="s">
        <v>504</v>
      </c>
      <c r="D637" s="81" t="s">
        <v>505</v>
      </c>
      <c r="E637" s="81" t="s">
        <v>506</v>
      </c>
      <c r="F637" s="82">
        <v>0</v>
      </c>
      <c r="G637" s="82">
        <v>407.63</v>
      </c>
      <c r="H637" s="82">
        <v>9</v>
      </c>
      <c r="I637" s="82">
        <v>0</v>
      </c>
      <c r="J637" s="82">
        <v>0</v>
      </c>
      <c r="K637" s="82">
        <v>0</v>
      </c>
      <c r="L637" s="82">
        <v>0</v>
      </c>
      <c r="M637" s="82">
        <v>416.63</v>
      </c>
      <c r="N637" s="83">
        <f t="shared" si="49"/>
        <v>0</v>
      </c>
    </row>
    <row r="638" spans="1:14" ht="15" x14ac:dyDescent="0.25">
      <c r="A638" s="78" t="s">
        <v>593</v>
      </c>
      <c r="B638" s="84" t="s">
        <v>156</v>
      </c>
      <c r="C638" s="84" t="s">
        <v>504</v>
      </c>
      <c r="D638" s="78"/>
      <c r="E638" s="84" t="s">
        <v>438</v>
      </c>
      <c r="F638" s="79">
        <f>SUM(F637)</f>
        <v>0</v>
      </c>
      <c r="G638" s="79">
        <f t="shared" ref="G638:M638" si="60">SUM(G637)</f>
        <v>407.63</v>
      </c>
      <c r="H638" s="79">
        <f t="shared" si="60"/>
        <v>9</v>
      </c>
      <c r="I638" s="79">
        <f t="shared" si="60"/>
        <v>0</v>
      </c>
      <c r="J638" s="79">
        <f t="shared" si="60"/>
        <v>0</v>
      </c>
      <c r="K638" s="79">
        <f t="shared" si="60"/>
        <v>0</v>
      </c>
      <c r="L638" s="79">
        <f t="shared" si="60"/>
        <v>0</v>
      </c>
      <c r="M638" s="79">
        <f t="shared" si="60"/>
        <v>416.63</v>
      </c>
      <c r="N638" s="85">
        <f t="shared" si="49"/>
        <v>0</v>
      </c>
    </row>
    <row r="639" spans="1:14" x14ac:dyDescent="0.2">
      <c r="A639" s="81" t="s">
        <v>593</v>
      </c>
      <c r="B639" s="81" t="s">
        <v>157</v>
      </c>
      <c r="C639" s="81" t="s">
        <v>510</v>
      </c>
      <c r="D639" s="81" t="s">
        <v>524</v>
      </c>
      <c r="E639" s="81" t="s">
        <v>525</v>
      </c>
      <c r="F639" s="82">
        <v>32.4</v>
      </c>
      <c r="G639" s="82">
        <v>435</v>
      </c>
      <c r="H639" s="82">
        <v>0</v>
      </c>
      <c r="I639" s="82">
        <v>0</v>
      </c>
      <c r="J639" s="82">
        <v>0</v>
      </c>
      <c r="K639" s="82">
        <v>0</v>
      </c>
      <c r="L639" s="82">
        <v>0</v>
      </c>
      <c r="M639" s="82">
        <v>467.4</v>
      </c>
      <c r="N639" s="83">
        <f t="shared" si="49"/>
        <v>6.9319640564826701E-2</v>
      </c>
    </row>
    <row r="640" spans="1:14" x14ac:dyDescent="0.2">
      <c r="A640" s="81" t="s">
        <v>593</v>
      </c>
      <c r="B640" s="81" t="s">
        <v>157</v>
      </c>
      <c r="C640" s="81" t="s">
        <v>510</v>
      </c>
      <c r="D640" s="81" t="s">
        <v>517</v>
      </c>
      <c r="E640" s="81" t="s">
        <v>518</v>
      </c>
      <c r="F640" s="82">
        <v>60.65</v>
      </c>
      <c r="G640" s="82">
        <v>325.05</v>
      </c>
      <c r="H640" s="82">
        <v>4.5</v>
      </c>
      <c r="I640" s="82">
        <v>0</v>
      </c>
      <c r="J640" s="82">
        <v>0</v>
      </c>
      <c r="K640" s="82">
        <v>0</v>
      </c>
      <c r="L640" s="82">
        <v>0</v>
      </c>
      <c r="M640" s="82">
        <v>390.2</v>
      </c>
      <c r="N640" s="83">
        <f t="shared" si="49"/>
        <v>0.15543311122501283</v>
      </c>
    </row>
    <row r="641" spans="1:14" x14ac:dyDescent="0.2">
      <c r="A641" s="81" t="s">
        <v>593</v>
      </c>
      <c r="B641" s="81" t="s">
        <v>157</v>
      </c>
      <c r="C641" s="81" t="s">
        <v>510</v>
      </c>
      <c r="D641" s="81" t="s">
        <v>511</v>
      </c>
      <c r="E641" s="81" t="s">
        <v>512</v>
      </c>
      <c r="F641" s="82">
        <v>73.650000000000006</v>
      </c>
      <c r="G641" s="82">
        <v>405.75</v>
      </c>
      <c r="H641" s="82">
        <v>0</v>
      </c>
      <c r="I641" s="82">
        <v>0</v>
      </c>
      <c r="J641" s="82">
        <v>0</v>
      </c>
      <c r="K641" s="82">
        <v>0</v>
      </c>
      <c r="L641" s="82">
        <v>0</v>
      </c>
      <c r="M641" s="82">
        <v>479.4</v>
      </c>
      <c r="N641" s="83">
        <f t="shared" si="49"/>
        <v>0.15362953692115147</v>
      </c>
    </row>
    <row r="642" spans="1:14" x14ac:dyDescent="0.2">
      <c r="A642" s="81" t="s">
        <v>593</v>
      </c>
      <c r="B642" s="81" t="s">
        <v>157</v>
      </c>
      <c r="C642" s="81" t="s">
        <v>510</v>
      </c>
      <c r="D642" s="81" t="s">
        <v>513</v>
      </c>
      <c r="E642" s="81" t="s">
        <v>514</v>
      </c>
      <c r="F642" s="82">
        <v>205.65</v>
      </c>
      <c r="G642" s="82">
        <v>1207.95</v>
      </c>
      <c r="H642" s="82">
        <v>273</v>
      </c>
      <c r="I642" s="82">
        <v>0</v>
      </c>
      <c r="J642" s="82">
        <v>0</v>
      </c>
      <c r="K642" s="82">
        <v>0</v>
      </c>
      <c r="L642" s="82">
        <v>0</v>
      </c>
      <c r="M642" s="82">
        <v>1686.6</v>
      </c>
      <c r="N642" s="83">
        <f t="shared" si="49"/>
        <v>0.12193169690501601</v>
      </c>
    </row>
    <row r="643" spans="1:14" x14ac:dyDescent="0.2">
      <c r="A643" s="81" t="s">
        <v>593</v>
      </c>
      <c r="B643" s="81" t="s">
        <v>157</v>
      </c>
      <c r="C643" s="81" t="s">
        <v>510</v>
      </c>
      <c r="D643" s="81" t="s">
        <v>555</v>
      </c>
      <c r="E643" s="81" t="s">
        <v>473</v>
      </c>
      <c r="F643" s="82">
        <v>71.239999999999995</v>
      </c>
      <c r="G643" s="82">
        <v>421.63</v>
      </c>
      <c r="H643" s="82">
        <v>0</v>
      </c>
      <c r="I643" s="82">
        <v>0</v>
      </c>
      <c r="J643" s="82">
        <v>0</v>
      </c>
      <c r="K643" s="82">
        <v>0</v>
      </c>
      <c r="L643" s="82">
        <v>0</v>
      </c>
      <c r="M643" s="82">
        <v>492.87</v>
      </c>
      <c r="N643" s="83">
        <f t="shared" si="49"/>
        <v>0.14454115689735628</v>
      </c>
    </row>
    <row r="644" spans="1:14" ht="15" x14ac:dyDescent="0.25">
      <c r="A644" s="78" t="s">
        <v>593</v>
      </c>
      <c r="B644" s="84" t="s">
        <v>157</v>
      </c>
      <c r="C644" s="84" t="s">
        <v>510</v>
      </c>
      <c r="D644" s="78"/>
      <c r="E644" s="84"/>
      <c r="F644" s="79">
        <f>SUM(F639:F643)</f>
        <v>443.59000000000003</v>
      </c>
      <c r="G644" s="79">
        <f t="shared" ref="G644:M644" si="61">SUM(G639:G643)</f>
        <v>2795.38</v>
      </c>
      <c r="H644" s="79">
        <f t="shared" si="61"/>
        <v>277.5</v>
      </c>
      <c r="I644" s="79">
        <f t="shared" si="61"/>
        <v>0</v>
      </c>
      <c r="J644" s="79">
        <f t="shared" si="61"/>
        <v>0</v>
      </c>
      <c r="K644" s="79">
        <f t="shared" si="61"/>
        <v>0</v>
      </c>
      <c r="L644" s="79">
        <f t="shared" si="61"/>
        <v>0</v>
      </c>
      <c r="M644" s="79">
        <f t="shared" si="61"/>
        <v>3516.47</v>
      </c>
      <c r="N644" s="85">
        <f t="shared" si="49"/>
        <v>0.12614639112519091</v>
      </c>
    </row>
    <row r="645" spans="1:14" ht="15" x14ac:dyDescent="0.25">
      <c r="A645" s="78" t="s">
        <v>593</v>
      </c>
      <c r="B645" s="78" t="s">
        <v>150</v>
      </c>
      <c r="C645" s="78" t="s">
        <v>582</v>
      </c>
      <c r="D645" s="78" t="s">
        <v>508</v>
      </c>
      <c r="E645" s="78" t="s">
        <v>509</v>
      </c>
      <c r="F645" s="79">
        <v>9.5</v>
      </c>
      <c r="G645" s="79">
        <v>760.45</v>
      </c>
      <c r="H645" s="79">
        <v>36</v>
      </c>
      <c r="I645" s="79">
        <v>0</v>
      </c>
      <c r="J645" s="79">
        <v>0</v>
      </c>
      <c r="K645" s="79">
        <v>0</v>
      </c>
      <c r="L645" s="79">
        <v>9.6</v>
      </c>
      <c r="M645" s="79">
        <v>815.55</v>
      </c>
      <c r="N645" s="77">
        <f t="shared" si="49"/>
        <v>1.1648580712402674E-2</v>
      </c>
    </row>
    <row r="646" spans="1:14" x14ac:dyDescent="0.2">
      <c r="A646" s="81" t="s">
        <v>593</v>
      </c>
      <c r="B646" s="81" t="s">
        <v>161</v>
      </c>
      <c r="C646" s="81" t="s">
        <v>534</v>
      </c>
      <c r="D646" s="81" t="s">
        <v>542</v>
      </c>
      <c r="E646" s="81" t="s">
        <v>543</v>
      </c>
      <c r="F646" s="82">
        <v>45</v>
      </c>
      <c r="G646" s="82">
        <v>0</v>
      </c>
      <c r="H646" s="82">
        <v>0</v>
      </c>
      <c r="I646" s="82">
        <v>72</v>
      </c>
      <c r="J646" s="82">
        <v>18</v>
      </c>
      <c r="K646" s="82">
        <v>72</v>
      </c>
      <c r="L646" s="82">
        <v>0</v>
      </c>
      <c r="M646" s="82">
        <v>207</v>
      </c>
      <c r="N646" s="83">
        <f t="shared" si="49"/>
        <v>0.21739130434782608</v>
      </c>
    </row>
    <row r="647" spans="1:14" x14ac:dyDescent="0.2">
      <c r="A647" s="81" t="s">
        <v>593</v>
      </c>
      <c r="B647" s="81" t="s">
        <v>161</v>
      </c>
      <c r="C647" s="81" t="s">
        <v>534</v>
      </c>
      <c r="D647" s="81" t="s">
        <v>535</v>
      </c>
      <c r="E647" s="81" t="s">
        <v>536</v>
      </c>
      <c r="F647" s="82">
        <v>0</v>
      </c>
      <c r="G647" s="82">
        <v>139.5</v>
      </c>
      <c r="H647" s="82">
        <v>0</v>
      </c>
      <c r="I647" s="82">
        <v>0</v>
      </c>
      <c r="J647" s="82">
        <v>0</v>
      </c>
      <c r="K647" s="82">
        <v>0</v>
      </c>
      <c r="L647" s="82">
        <v>0</v>
      </c>
      <c r="M647" s="82">
        <v>139.5</v>
      </c>
      <c r="N647" s="83">
        <f t="shared" si="49"/>
        <v>0</v>
      </c>
    </row>
    <row r="648" spans="1:14" x14ac:dyDescent="0.2">
      <c r="A648" s="23" t="s">
        <v>438</v>
      </c>
      <c r="B648" s="23"/>
      <c r="C648" s="23"/>
      <c r="D648" s="23"/>
      <c r="E648" s="23"/>
      <c r="F648" s="23">
        <f>SUM(F644:F647,F638,F636,F631,F628,F624,F618,F613,F609,F603,F590,F595)</f>
        <v>2272.08</v>
      </c>
      <c r="G648" s="23">
        <f t="shared" ref="G648:M648" si="62">SUM(G644:G647,G638,G636,G631,G628,G624,G618,G613,G609,G603,G590,G595)</f>
        <v>25275.539999999997</v>
      </c>
      <c r="H648" s="23">
        <f t="shared" si="62"/>
        <v>2256.3900000000003</v>
      </c>
      <c r="I648" s="23">
        <f t="shared" si="62"/>
        <v>96</v>
      </c>
      <c r="J648" s="23">
        <f t="shared" si="62"/>
        <v>18</v>
      </c>
      <c r="K648" s="23">
        <f t="shared" si="62"/>
        <v>106.5</v>
      </c>
      <c r="L648" s="23">
        <f t="shared" si="62"/>
        <v>32.1</v>
      </c>
      <c r="M648" s="23">
        <f t="shared" si="62"/>
        <v>30059.61</v>
      </c>
      <c r="N648" s="85">
        <f t="shared" si="49"/>
        <v>7.5585810993555796E-2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General idioma per centre</vt:lpstr>
      <vt:lpstr>Oferta idioma graus per ERT</vt:lpstr>
      <vt:lpstr>Per centre (Actual)</vt:lpstr>
      <vt:lpstr>Actual graus</vt:lpstr>
      <vt:lpstr>Històric centres</vt:lpstr>
      <vt:lpstr>Cursos anteriors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Victoria Mascarell Vaya</cp:lastModifiedBy>
  <dcterms:modified xsi:type="dcterms:W3CDTF">2024-10-15T11:33:58Z</dcterms:modified>
</cp:coreProperties>
</file>